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in10\Desktop\工作档案\存档材料\科研成果（2015-2019）\"/>
    </mc:Choice>
  </mc:AlternateContent>
  <bookViews>
    <workbookView xWindow="0" yWindow="0" windowWidth="19200" windowHeight="7300" tabRatio="678" activeTab="7"/>
  </bookViews>
  <sheets>
    <sheet name="酒店管理系" sheetId="6" r:id="rId1"/>
    <sheet name="旅行社管理系" sheetId="11" r:id="rId2"/>
    <sheet name="旅游规划系" sheetId="5" r:id="rId3"/>
    <sheet name="外语系" sheetId="2" r:id="rId4"/>
    <sheet name="艺术系" sheetId="10" r:id="rId5"/>
    <sheet name="烹饪系" sheetId="4" r:id="rId6"/>
    <sheet name="工商管理系" sheetId="8" r:id="rId7"/>
    <sheet name="千岛湖校区" sheetId="7" r:id="rId8"/>
    <sheet name="社科部" sheetId="3" r:id="rId9"/>
    <sheet name="行政部门" sheetId="12" r:id="rId10"/>
  </sheets>
  <externalReferences>
    <externalReference r:id="rId11"/>
  </externalReferences>
  <definedNames>
    <definedName name="_xlnm._FilterDatabase" localSheetId="6" hidden="1">工商管理系!$A$2:$P$164</definedName>
    <definedName name="_xlnm._FilterDatabase" localSheetId="7" hidden="1">千岛湖校区!$A$2:$P$41</definedName>
  </definedNames>
  <calcPr calcId="152511"/>
</workbook>
</file>

<file path=xl/calcChain.xml><?xml version="1.0" encoding="utf-8"?>
<calcChain xmlns="http://schemas.openxmlformats.org/spreadsheetml/2006/main">
  <c r="O205" i="12" l="1"/>
  <c r="N186" i="2" l="1"/>
  <c r="O145" i="3"/>
  <c r="N145" i="3"/>
  <c r="M145" i="3"/>
  <c r="O71" i="4"/>
  <c r="O147" i="10"/>
  <c r="O186" i="2"/>
  <c r="O210" i="11"/>
  <c r="O240" i="6"/>
  <c r="N240" i="6"/>
  <c r="N205" i="12"/>
  <c r="M205" i="12"/>
  <c r="N41" i="7"/>
  <c r="O41" i="7"/>
  <c r="M41" i="7"/>
  <c r="M186" i="2"/>
  <c r="O165" i="8"/>
  <c r="M165" i="8"/>
  <c r="N71" i="4"/>
  <c r="M71" i="4"/>
  <c r="N147" i="10"/>
  <c r="M147" i="10"/>
  <c r="N90" i="5"/>
  <c r="O90" i="5"/>
  <c r="M90" i="5"/>
  <c r="M240" i="6"/>
  <c r="N91" i="11"/>
  <c r="M91" i="11"/>
  <c r="N90" i="11"/>
  <c r="M90" i="11"/>
  <c r="N162" i="8"/>
  <c r="N158" i="8"/>
  <c r="N153" i="8"/>
  <c r="N137" i="8"/>
  <c r="N92" i="8"/>
  <c r="N87" i="8"/>
  <c r="N85" i="8"/>
  <c r="N76" i="8"/>
  <c r="N65" i="8"/>
  <c r="N64" i="8"/>
  <c r="N60" i="8"/>
  <c r="N54" i="8"/>
  <c r="N50" i="8"/>
  <c r="N49" i="8"/>
  <c r="N48" i="8"/>
  <c r="N45" i="8"/>
  <c r="N41" i="8"/>
  <c r="N38" i="8"/>
  <c r="N34" i="8"/>
  <c r="N32" i="8"/>
  <c r="N25" i="8"/>
  <c r="N13" i="8"/>
  <c r="N165" i="8" l="1"/>
  <c r="M205" i="11"/>
  <c r="N204" i="11"/>
  <c r="M204" i="11"/>
  <c r="M203" i="11"/>
  <c r="M201" i="11"/>
  <c r="M198" i="11"/>
  <c r="M197" i="11"/>
  <c r="M196" i="11"/>
  <c r="M195" i="11"/>
  <c r="M194" i="11"/>
  <c r="M191" i="11"/>
  <c r="M190" i="11"/>
  <c r="M188" i="11"/>
  <c r="M187" i="11"/>
  <c r="M186" i="11"/>
  <c r="M185" i="11"/>
  <c r="M183" i="11"/>
  <c r="M182" i="11"/>
  <c r="M181" i="11"/>
  <c r="M180" i="11"/>
  <c r="M178" i="11"/>
  <c r="M177" i="11"/>
  <c r="M176" i="11"/>
  <c r="M175" i="11"/>
  <c r="M174" i="11"/>
  <c r="M173" i="11"/>
  <c r="M172" i="11"/>
  <c r="M171" i="11"/>
  <c r="M170" i="11"/>
  <c r="M169" i="11"/>
  <c r="M168" i="11"/>
  <c r="M167" i="11"/>
  <c r="M166" i="11"/>
  <c r="M165" i="11"/>
  <c r="M164" i="11"/>
  <c r="M163" i="11"/>
  <c r="M162" i="11"/>
  <c r="M11" i="11"/>
  <c r="M10" i="11"/>
  <c r="M9" i="11"/>
  <c r="M8" i="11"/>
  <c r="M7" i="11"/>
  <c r="M6" i="11"/>
  <c r="M5" i="11"/>
  <c r="M4" i="11"/>
  <c r="M160" i="11"/>
  <c r="M159" i="11"/>
  <c r="M158" i="11"/>
  <c r="M157" i="11"/>
  <c r="M155" i="11"/>
  <c r="M154" i="11"/>
  <c r="M153" i="11"/>
  <c r="M151" i="11"/>
  <c r="M150" i="11"/>
  <c r="M148" i="11"/>
  <c r="M146" i="11"/>
  <c r="M145" i="11"/>
  <c r="M144" i="11"/>
  <c r="M143" i="11"/>
  <c r="M141" i="11"/>
  <c r="M140" i="11"/>
  <c r="M139" i="11"/>
  <c r="M138" i="11"/>
  <c r="M135" i="11"/>
  <c r="M134" i="11"/>
  <c r="M133" i="11"/>
  <c r="M132" i="11"/>
  <c r="M131" i="11"/>
  <c r="M130" i="11"/>
  <c r="M129" i="11"/>
  <c r="M128" i="11"/>
  <c r="M127" i="11"/>
  <c r="M126" i="11"/>
  <c r="M125" i="11"/>
  <c r="M124" i="11"/>
  <c r="M123" i="11"/>
  <c r="M122" i="11"/>
  <c r="M18" i="11"/>
  <c r="M17" i="11"/>
  <c r="M16" i="11"/>
  <c r="M15" i="11"/>
  <c r="M14" i="11"/>
  <c r="M13" i="11"/>
  <c r="M120" i="11"/>
  <c r="M119" i="11"/>
  <c r="M118" i="11"/>
  <c r="M116" i="11"/>
  <c r="M115" i="11"/>
  <c r="M21" i="11"/>
  <c r="M20" i="11"/>
  <c r="M112" i="11"/>
  <c r="M111" i="11"/>
  <c r="M110" i="11"/>
  <c r="M109" i="11"/>
  <c r="M108" i="11"/>
  <c r="M107" i="11"/>
  <c r="N105" i="11"/>
  <c r="M105" i="11"/>
  <c r="M103" i="11"/>
  <c r="N102" i="11"/>
  <c r="M102" i="11"/>
  <c r="M101" i="11"/>
  <c r="N100" i="11"/>
  <c r="M100" i="11"/>
  <c r="M99" i="11"/>
  <c r="N98" i="11"/>
  <c r="M98" i="11"/>
  <c r="M97" i="11"/>
  <c r="N95" i="11"/>
  <c r="M95" i="11"/>
  <c r="M94" i="11"/>
  <c r="N93" i="11"/>
  <c r="M93" i="11"/>
  <c r="M88" i="11"/>
  <c r="N85" i="11"/>
  <c r="M85" i="11"/>
  <c r="M84" i="11"/>
  <c r="N83" i="11"/>
  <c r="M83" i="11"/>
  <c r="M81" i="11"/>
  <c r="M80" i="11"/>
  <c r="M79" i="11"/>
  <c r="M78" i="11"/>
  <c r="M76" i="11"/>
  <c r="M75" i="11"/>
  <c r="M74" i="11"/>
  <c r="M73" i="11"/>
  <c r="M72" i="11"/>
  <c r="M70" i="11"/>
  <c r="M69" i="11"/>
  <c r="M68" i="11"/>
  <c r="M66" i="11"/>
  <c r="M65" i="11"/>
  <c r="M64" i="11"/>
  <c r="M63" i="11"/>
  <c r="M62" i="11"/>
  <c r="M53" i="11"/>
  <c r="M52" i="11"/>
  <c r="M51" i="11"/>
  <c r="M50" i="11"/>
  <c r="M25" i="11"/>
  <c r="M24" i="11"/>
  <c r="M23" i="11"/>
  <c r="M48" i="11"/>
  <c r="M47" i="11"/>
  <c r="M46" i="11"/>
  <c r="M45" i="11"/>
  <c r="M43" i="11"/>
  <c r="M42" i="11"/>
  <c r="M41" i="11"/>
  <c r="M39" i="11"/>
  <c r="M38" i="11"/>
  <c r="M36" i="11"/>
  <c r="M35" i="11"/>
  <c r="M34" i="11"/>
  <c r="M33" i="11"/>
  <c r="M32" i="11"/>
  <c r="M209" i="11"/>
  <c r="M208" i="11"/>
  <c r="M207" i="11"/>
  <c r="M30" i="11"/>
  <c r="M29" i="11"/>
  <c r="M28" i="11"/>
  <c r="M27" i="11"/>
  <c r="N201" i="11" l="1"/>
  <c r="N30" i="11"/>
  <c r="N208" i="11"/>
  <c r="N36" i="11"/>
  <c r="N39" i="11"/>
  <c r="N42" i="11"/>
  <c r="N45" i="11"/>
  <c r="N47" i="11"/>
  <c r="N23" i="11"/>
  <c r="N25" i="11"/>
  <c r="N51" i="11"/>
  <c r="N53" i="11"/>
  <c r="N63" i="11"/>
  <c r="N65" i="11"/>
  <c r="N68" i="11"/>
  <c r="N70" i="11"/>
  <c r="N73" i="11"/>
  <c r="N75" i="11"/>
  <c r="N78" i="11"/>
  <c r="N80" i="11"/>
  <c r="N116" i="11"/>
  <c r="N143" i="11"/>
  <c r="N145" i="11"/>
  <c r="N148" i="11"/>
  <c r="N151" i="11"/>
  <c r="N154" i="11"/>
  <c r="N157" i="11"/>
  <c r="N159" i="11"/>
  <c r="N4" i="11"/>
  <c r="N6" i="11"/>
  <c r="N8" i="11"/>
  <c r="N10" i="11"/>
  <c r="N162" i="11"/>
  <c r="N164" i="11"/>
  <c r="N166" i="11"/>
  <c r="N168" i="11"/>
  <c r="N170" i="11"/>
  <c r="N172" i="11"/>
  <c r="N174" i="11"/>
  <c r="N176" i="11"/>
  <c r="N178" i="11"/>
  <c r="N181" i="11"/>
  <c r="N183" i="11"/>
  <c r="N186" i="11"/>
  <c r="N188" i="11"/>
  <c r="N195" i="11"/>
  <c r="N197" i="11"/>
  <c r="N21" i="11"/>
  <c r="N191" i="11"/>
  <c r="N108" i="11"/>
  <c r="N110" i="11"/>
  <c r="N112" i="11"/>
  <c r="N32" i="11"/>
  <c r="N34" i="11"/>
  <c r="N27" i="11"/>
  <c r="N29" i="11"/>
  <c r="N207" i="11"/>
  <c r="N209" i="11"/>
  <c r="N33" i="11"/>
  <c r="N35" i="11"/>
  <c r="N38" i="11"/>
  <c r="N41" i="11"/>
  <c r="N43" i="11"/>
  <c r="N46" i="11"/>
  <c r="N48" i="11"/>
  <c r="N24" i="11"/>
  <c r="N50" i="11"/>
  <c r="N52" i="11"/>
  <c r="N62" i="11"/>
  <c r="N64" i="11"/>
  <c r="N66" i="11"/>
  <c r="N69" i="11"/>
  <c r="N72" i="11"/>
  <c r="N74" i="11"/>
  <c r="N76" i="11"/>
  <c r="N79" i="11"/>
  <c r="N81" i="11"/>
  <c r="N84" i="11"/>
  <c r="N88" i="11"/>
  <c r="N94" i="11"/>
  <c r="N97" i="11"/>
  <c r="N99" i="11"/>
  <c r="N101" i="11"/>
  <c r="N103" i="11"/>
  <c r="N107" i="11"/>
  <c r="N109" i="11"/>
  <c r="N111" i="11"/>
  <c r="N20" i="11"/>
  <c r="N115" i="11"/>
  <c r="N118" i="11"/>
  <c r="N120" i="11"/>
  <c r="N14" i="11"/>
  <c r="N16" i="11"/>
  <c r="N18" i="11"/>
  <c r="N123" i="11"/>
  <c r="N125" i="11"/>
  <c r="N127" i="11"/>
  <c r="N129" i="11"/>
  <c r="N131" i="11"/>
  <c r="N133" i="11"/>
  <c r="N135" i="11"/>
  <c r="N139" i="11"/>
  <c r="N141" i="11"/>
  <c r="N144" i="11"/>
  <c r="N146" i="11"/>
  <c r="N150" i="11"/>
  <c r="N153" i="11"/>
  <c r="N155" i="11"/>
  <c r="N158" i="11"/>
  <c r="N160" i="11"/>
  <c r="N5" i="11"/>
  <c r="N7" i="11"/>
  <c r="N9" i="11"/>
  <c r="N11" i="11"/>
  <c r="N163" i="11"/>
  <c r="N165" i="11"/>
  <c r="N167" i="11"/>
  <c r="N169" i="11"/>
  <c r="N171" i="11"/>
  <c r="N173" i="11"/>
  <c r="N175" i="11"/>
  <c r="N177" i="11"/>
  <c r="N180" i="11"/>
  <c r="N182" i="11"/>
  <c r="N185" i="11"/>
  <c r="N194" i="11"/>
  <c r="N196" i="11"/>
  <c r="N198" i="11"/>
  <c r="N205" i="11"/>
  <c r="N28" i="11"/>
  <c r="N187" i="11"/>
  <c r="N190" i="11"/>
  <c r="N203" i="11"/>
  <c r="N119" i="11"/>
  <c r="N13" i="11"/>
  <c r="N15" i="11"/>
  <c r="N17" i="11"/>
  <c r="N122" i="11"/>
  <c r="N124" i="11"/>
  <c r="N126" i="11"/>
  <c r="N128" i="11"/>
  <c r="N130" i="11"/>
  <c r="N132" i="11"/>
  <c r="N134" i="11"/>
  <c r="N138" i="11"/>
  <c r="N140" i="11"/>
</calcChain>
</file>

<file path=xl/sharedStrings.xml><?xml version="1.0" encoding="utf-8"?>
<sst xmlns="http://schemas.openxmlformats.org/spreadsheetml/2006/main" count="15942" uniqueCount="3835">
  <si>
    <t>姓名</t>
  </si>
  <si>
    <t>职称</t>
  </si>
  <si>
    <t>成果名称</t>
  </si>
  <si>
    <t>成果形式</t>
  </si>
  <si>
    <t>成果来源</t>
  </si>
  <si>
    <t>时间</t>
  </si>
  <si>
    <t>刊号/立项号/获奖号</t>
  </si>
  <si>
    <t>排名</t>
  </si>
  <si>
    <t>字数/经费(万)</t>
  </si>
  <si>
    <t>成果级别</t>
  </si>
  <si>
    <t>A类科研分</t>
  </si>
  <si>
    <t>B类科研分</t>
  </si>
  <si>
    <t>科研基础分</t>
  </si>
  <si>
    <t>奖励/未完成科研积分</t>
  </si>
  <si>
    <t>励继红</t>
  </si>
  <si>
    <t>副教授</t>
  </si>
  <si>
    <t>“教案学案一体化”课堂教学模式探究</t>
  </si>
  <si>
    <t>论文</t>
  </si>
  <si>
    <t>湖南科技学院学报</t>
  </si>
  <si>
    <t>201612</t>
  </si>
  <si>
    <t>1673-2219/43-1459/Z</t>
  </si>
  <si>
    <t>1\1</t>
  </si>
  <si>
    <t>四级期刊（本科学院学报论文）</t>
  </si>
  <si>
    <t>0</t>
  </si>
  <si>
    <t>20</t>
  </si>
  <si>
    <t>合唱艺术与校园精神文化建设的共融</t>
  </si>
  <si>
    <t>纵向课题(财政经费来源)</t>
  </si>
  <si>
    <t>浙江旅游职业学院青年科研课题</t>
  </si>
  <si>
    <t>20160630</t>
  </si>
  <si>
    <t/>
  </si>
  <si>
    <t>2\2</t>
  </si>
  <si>
    <t>院级一般科研项目</t>
  </si>
  <si>
    <t>1.75</t>
  </si>
  <si>
    <t>浙江旅游博物馆陈列文本与设计集</t>
  </si>
  <si>
    <t>浙江省版权局</t>
  </si>
  <si>
    <t>20160120</t>
  </si>
  <si>
    <t>6\6</t>
  </si>
  <si>
    <t>外观设计</t>
  </si>
  <si>
    <t>2</t>
  </si>
  <si>
    <t>旅游景观鉴赏（第三版）</t>
  </si>
  <si>
    <t>教材</t>
  </si>
  <si>
    <t>旅游教育出版社</t>
  </si>
  <si>
    <t>20160112</t>
  </si>
  <si>
    <t>7563712283</t>
  </si>
  <si>
    <t>2\3</t>
  </si>
  <si>
    <t>3</t>
  </si>
  <si>
    <t>表演艺术专业创新型“课堂+舞台”人才培养的实践与成果</t>
  </si>
  <si>
    <t>获奖</t>
  </si>
  <si>
    <t>浙江旅游职业学院</t>
  </si>
  <si>
    <t>20160412</t>
  </si>
  <si>
    <t>1\5</t>
  </si>
  <si>
    <t>教学成果院级二级</t>
  </si>
  <si>
    <t>2.7</t>
  </si>
  <si>
    <t>浙江省教育厅</t>
  </si>
  <si>
    <t>20161112</t>
  </si>
  <si>
    <t>教学成果省部二级</t>
  </si>
  <si>
    <t>27</t>
  </si>
  <si>
    <t>徐初娜</t>
  </si>
  <si>
    <t>高校培育社会主义核心价值观方法的创新性探究——基于新媒体视域的考察</t>
  </si>
  <si>
    <t>院级党建课题</t>
  </si>
  <si>
    <t>20160614</t>
  </si>
  <si>
    <t>2016DJYB05</t>
  </si>
  <si>
    <t>1\4</t>
  </si>
  <si>
    <t>2.5</t>
  </si>
  <si>
    <t>浅谈旅游类高职高专院校校内实训基地文化建设的内涵和基本路径——以浙江旅游职业学院表演艺术专业为例</t>
  </si>
  <si>
    <t>院级青年教管课题</t>
  </si>
  <si>
    <t>2016JGYB07</t>
  </si>
  <si>
    <t>2\4</t>
  </si>
  <si>
    <t>1.25</t>
  </si>
  <si>
    <t>省教育厅一般课题</t>
  </si>
  <si>
    <t>20161130</t>
  </si>
  <si>
    <t>Y201635297</t>
  </si>
  <si>
    <t>厅局级一般科研项目</t>
  </si>
  <si>
    <t>6</t>
  </si>
  <si>
    <t>高校学生干部心理资本对隐性知识共享意愿的影响</t>
  </si>
  <si>
    <t>省教育厅思政课题</t>
  </si>
  <si>
    <t>20160629</t>
  </si>
  <si>
    <t>2016SZZD03</t>
  </si>
  <si>
    <t>基于群体情境的《服务案例与沟通技巧》课程教学改革研究</t>
  </si>
  <si>
    <t>2017年院级教改课题</t>
  </si>
  <si>
    <t>20161223</t>
  </si>
  <si>
    <t>《客舱服务规范》省在线开放课程</t>
  </si>
  <si>
    <t>浙江省精品在线开放课程</t>
  </si>
  <si>
    <t>20161202</t>
  </si>
  <si>
    <t>3\3</t>
  </si>
  <si>
    <t>厅局级重点科研项目</t>
  </si>
  <si>
    <t>徐琼</t>
  </si>
  <si>
    <t>高职声乐三种唱法的解析及因材施教的教学应对</t>
  </si>
  <si>
    <t>北方音乐</t>
  </si>
  <si>
    <t>201610</t>
  </si>
  <si>
    <t>ISSN1002-767X/CN23-1062/J</t>
  </si>
  <si>
    <t>五级期刊（高职高专类学报、其他一般学术刊物论文）</t>
  </si>
  <si>
    <t>10</t>
  </si>
  <si>
    <t>基于“情感主导”理念在高职民族声乐教学中的应用</t>
  </si>
  <si>
    <t>戏剧之家</t>
  </si>
  <si>
    <t>201611</t>
  </si>
  <si>
    <t>ISSN1007-0125/CN42-1410/J</t>
  </si>
  <si>
    <t>音乐生态学视野下的六盘山花儿研究</t>
  </si>
  <si>
    <t>201609</t>
  </si>
  <si>
    <t>陈丽梅</t>
  </si>
  <si>
    <t>讲师</t>
  </si>
  <si>
    <t>青少年体育公共服务体系的发展现状及构建路径</t>
  </si>
  <si>
    <t>浙江体育科学</t>
  </si>
  <si>
    <t>201606</t>
  </si>
  <si>
    <t>ISSN1004-3624/CN33-1128/G8</t>
  </si>
  <si>
    <t>三级期刊（本科大学学报、CSSCI来源期刊（扩展版）论文）</t>
  </si>
  <si>
    <t>30</t>
  </si>
  <si>
    <t>我国青少年体育公共服务体系发展现状及构建思路</t>
  </si>
  <si>
    <t>长江丛刊</t>
  </si>
  <si>
    <t>201604</t>
  </si>
  <si>
    <t>ISSN12095-7483/CN42-1853/I</t>
  </si>
  <si>
    <t>1\2</t>
  </si>
  <si>
    <t>6.5</t>
  </si>
  <si>
    <t>“DIY”教学模式在形体训练课程教学中的应用</t>
  </si>
  <si>
    <t>浙江省教育厅教改课题</t>
  </si>
  <si>
    <t>20160930</t>
  </si>
  <si>
    <t>Y201533490</t>
  </si>
  <si>
    <t>13</t>
  </si>
  <si>
    <t>基于双元性创新的空中乘务专业职业素养课程的改革</t>
  </si>
  <si>
    <t>4\4</t>
  </si>
  <si>
    <t>G20峰会形体礼仪指导</t>
  </si>
  <si>
    <t>横向课题(非财政经费来源)</t>
  </si>
  <si>
    <t>滨江区政府宣传部</t>
  </si>
  <si>
    <t>20161204</t>
  </si>
  <si>
    <t>横向课题</t>
  </si>
  <si>
    <t>推广使用大学生文明修身校园礼仪微学堂系列视频</t>
  </si>
  <si>
    <t>中共浙江省委教育工委办公室</t>
  </si>
  <si>
    <t>20161129</t>
  </si>
  <si>
    <t>蔡顺根</t>
  </si>
  <si>
    <t>插画：梦里相逢西子湖</t>
  </si>
  <si>
    <t>杭州日报</t>
  </si>
  <si>
    <t>/</t>
  </si>
  <si>
    <t>一般报刊</t>
  </si>
  <si>
    <t>5</t>
  </si>
  <si>
    <t>插画：初阳保俶全景望</t>
  </si>
  <si>
    <t>插画：妈妈今天休息</t>
  </si>
  <si>
    <t>浙江旅游职业学院学报</t>
  </si>
  <si>
    <t>/内部刊物</t>
  </si>
  <si>
    <t>六级期刊（本学院学报论文）</t>
  </si>
  <si>
    <t>张小丽</t>
  </si>
  <si>
    <t>关于生态翻译学的三点思考</t>
  </si>
  <si>
    <t>浙江师范大学学报（社会科学版）</t>
  </si>
  <si>
    <t>201512</t>
  </si>
  <si>
    <t>ISSN 1001-5035/CN 33-1011/C</t>
  </si>
  <si>
    <t>生态翻译学理论建构之思维方式研究-中国推类逻辑视角</t>
  </si>
  <si>
    <t>院级常规重点课题</t>
  </si>
  <si>
    <t>20160613</t>
  </si>
  <si>
    <t>2016ZD04</t>
  </si>
  <si>
    <t>经费 0.5 (万)</t>
  </si>
  <si>
    <t>院级重点科研项目</t>
  </si>
  <si>
    <t>浙江省教育厅一般课题</t>
  </si>
  <si>
    <t>20161113</t>
  </si>
  <si>
    <t>Y201636667</t>
  </si>
  <si>
    <t>1\3</t>
  </si>
  <si>
    <t>11</t>
  </si>
  <si>
    <t>信息化背景下乘务英语翻转课堂教学模式建构与实践研究</t>
  </si>
  <si>
    <t>院级教改课题</t>
  </si>
  <si>
    <t>20161013</t>
  </si>
  <si>
    <t>基于双元性创新的空中乘务专业职业素养课程改革</t>
  </si>
  <si>
    <t>浙江省教育厅课改课题</t>
  </si>
  <si>
    <t>20160919</t>
  </si>
  <si>
    <t>口译笔记法在乘务英语教学中的应用研究</t>
  </si>
  <si>
    <t>0.5</t>
  </si>
  <si>
    <t>徐晓燕</t>
  </si>
  <si>
    <t>玩转冰箱</t>
  </si>
  <si>
    <t>幼儿教育</t>
  </si>
  <si>
    <t>201607</t>
  </si>
  <si>
    <t>ISSN： 1004-4604/CN： 33-1042/G4</t>
  </si>
  <si>
    <t>神奇的颜色</t>
  </si>
  <si>
    <t>奶牛储蓄罐</t>
  </si>
  <si>
    <t>棒冰棒书签</t>
  </si>
  <si>
    <t>丝巾设计作品《love》</t>
  </si>
  <si>
    <t>陈卓平</t>
  </si>
  <si>
    <t>思政讲师</t>
  </si>
  <si>
    <t>关于美国社区学院兼职教师专业发展的历程的研究</t>
  </si>
  <si>
    <t>经济管理</t>
  </si>
  <si>
    <t>ISSN1671-5543/CN50-9206/F</t>
  </si>
  <si>
    <t>钟源</t>
  </si>
  <si>
    <t>《高职院校钢琴教学问题与改革探究》</t>
  </si>
  <si>
    <t>《大众文艺》</t>
  </si>
  <si>
    <t>201601</t>
  </si>
  <si>
    <t>ISSN1007-5828/CN13-1129/1</t>
  </si>
  <si>
    <t>《基于实用性视角探究高职钢琴教学新思路》</t>
  </si>
  <si>
    <t>《当代音乐》</t>
  </si>
  <si>
    <t>ISSN1007-2233/CN22-1414/J</t>
  </si>
  <si>
    <t>《多元文化背景下高职钢琴教学创新模式构建》</t>
  </si>
  <si>
    <t>《北方音乐》</t>
  </si>
  <si>
    <t>201605</t>
  </si>
  <si>
    <t>吴立君</t>
  </si>
  <si>
    <t>谈非遗文化在浙江高职教育中的运用</t>
  </si>
  <si>
    <t>湖北经济学院学报</t>
  </si>
  <si>
    <t>ISSN1672-626X/CN42-1718/F</t>
  </si>
  <si>
    <t>大自在</t>
  </si>
  <si>
    <t>浙江工艺美术</t>
  </si>
  <si>
    <t>“南宋官窑”的青瓷创意造形</t>
  </si>
  <si>
    <t>2015年院级一师一企一项目</t>
  </si>
  <si>
    <t>20160115</t>
  </si>
  <si>
    <t>2015YB10</t>
  </si>
  <si>
    <t>“世界非遗西湖”的特色青瓷旅游购物品研发</t>
  </si>
  <si>
    <t>2016院级常规课题</t>
  </si>
  <si>
    <t>2016YB13</t>
  </si>
  <si>
    <t>作品《十八罗汉》获2016年中国杭州工艺美术精品博览会银奖</t>
  </si>
  <si>
    <t>杭州市经济信息化委员会、中国轻工业联合会</t>
  </si>
  <si>
    <t>20161030</t>
  </si>
  <si>
    <t>科研成果厅局二级</t>
  </si>
  <si>
    <t>40</t>
  </si>
  <si>
    <t>青瓷作品《茶海系列》获2016年中国杭州工艺美术精品博览会银奖</t>
  </si>
  <si>
    <t>杭州经济信息化委员会、中国轻工业联合会</t>
  </si>
  <si>
    <t>蔡才玉</t>
  </si>
  <si>
    <t>余阴山房</t>
  </si>
  <si>
    <t>/校内刊物</t>
  </si>
  <si>
    <t>郑笑怡</t>
  </si>
  <si>
    <t>浅论两岸语言差异与融合的研究现状</t>
  </si>
  <si>
    <t>《卷宗》</t>
  </si>
  <si>
    <t>201608</t>
  </si>
  <si>
    <t>ISSN 1005-4669/CN51-1737/G0</t>
  </si>
  <si>
    <t>两岸青年交流中存在的问题</t>
  </si>
  <si>
    <t>《锦绣》建筑与教育</t>
  </si>
  <si>
    <t>ISSN 1674-5140/CN51- 1710/TS</t>
  </si>
  <si>
    <t>浅谈海峡两岸语言的融合</t>
  </si>
  <si>
    <t>《科学与财富》</t>
  </si>
  <si>
    <t>ISSN1671-2226/CN51-1627/N</t>
  </si>
  <si>
    <t>3\4</t>
  </si>
  <si>
    <t>2017年院级教改</t>
  </si>
  <si>
    <t>陈晓燕</t>
  </si>
  <si>
    <t>航空乘客不安全的行为及客舱安全教育推广途径研究</t>
  </si>
  <si>
    <t>山西煤炭管理干部学院</t>
  </si>
  <si>
    <t>201603</t>
  </si>
  <si>
    <t>ISSN1008-8881/CN14-1247/D</t>
  </si>
  <si>
    <t>强化企业文化中的“服务意识” 积聚航空强国“正能量”</t>
  </si>
  <si>
    <t>企业家日报</t>
  </si>
  <si>
    <t>/51-0098</t>
  </si>
  <si>
    <t>重要报刊</t>
  </si>
  <si>
    <t>15</t>
  </si>
  <si>
    <t>企业家信息</t>
  </si>
  <si>
    <t>ISSN 1005-443X/CN11-4360/F</t>
  </si>
  <si>
    <t>其他刊物</t>
  </si>
  <si>
    <t>乘务员英文广播词朗读能力提升研究</t>
  </si>
  <si>
    <t>浙江旅游职业学院合作发展处一师一企课题</t>
  </si>
  <si>
    <t>20160107</t>
  </si>
  <si>
    <t>2015YB12</t>
  </si>
  <si>
    <t>空中乘务员招聘标准对人才培养核心素质的导向研究</t>
  </si>
  <si>
    <t>浙江旅游职业学院常规课题</t>
  </si>
  <si>
    <t>2016YB07</t>
  </si>
  <si>
    <t>2.75</t>
  </si>
  <si>
    <t>大学生文明修身校园礼仪微学堂系列视频</t>
  </si>
  <si>
    <t>xx英语课堂与职场的衔接模式探究-以浙江旅游职业学院xx班为例</t>
  </si>
  <si>
    <t>浙江旅游职业学院青年行业科研课题</t>
  </si>
  <si>
    <t>04041662</t>
  </si>
  <si>
    <t>浙江旅游职业学院教改课题</t>
  </si>
  <si>
    <t>20161115</t>
  </si>
  <si>
    <t>《客舱服务规范》精品在线开放课程</t>
  </si>
  <si>
    <t>省教育厅</t>
  </si>
  <si>
    <t>22</t>
  </si>
  <si>
    <t>陈轶群</t>
  </si>
  <si>
    <t>钢琴艺术指导与声乐演唱者之间的合作与配合</t>
  </si>
  <si>
    <t>课程教育研究</t>
  </si>
  <si>
    <t>ISSN2095-3089/CN15-1362/G4</t>
  </si>
  <si>
    <t>论职业院校钢琴课的改革趋向——基于工作过程系统化理论的高职钢琴课改革思路</t>
  </si>
  <si>
    <t>论职业院校钢琴课的改革趋向</t>
  </si>
  <si>
    <t>院级青年科研课题</t>
  </si>
  <si>
    <t>2016KYYB14</t>
  </si>
  <si>
    <t>表演艺术专业创新型“课堂+舞台”人才培养实践与成果</t>
  </si>
  <si>
    <t>20160330</t>
  </si>
  <si>
    <t>3\5</t>
  </si>
  <si>
    <t>0.9</t>
  </si>
  <si>
    <t>20161114</t>
  </si>
  <si>
    <t>9</t>
  </si>
  <si>
    <t>郑亦平</t>
  </si>
  <si>
    <t>高级工艺美术师</t>
  </si>
  <si>
    <t>木雕作品《关羽》</t>
  </si>
  <si>
    <t>《中国木雕》</t>
  </si>
  <si>
    <t>201602</t>
  </si>
  <si>
    <t>/ISBN978-7-5337-6818-8</t>
  </si>
  <si>
    <t>8</t>
  </si>
  <si>
    <t>木雕作品《杨门女将》</t>
  </si>
  <si>
    <t>思惟菩萨</t>
  </si>
  <si>
    <t>数珠观音</t>
  </si>
  <si>
    <t>第四届中国非物质文化遗产博览会传承与再创造--传统工艺精品展参展证</t>
  </si>
  <si>
    <t>第四届中国非物质文化遗产博览会组织工作委员会</t>
  </si>
  <si>
    <t>20160430</t>
  </si>
  <si>
    <t>科研成果厅局一级</t>
  </si>
  <si>
    <t>12</t>
  </si>
  <si>
    <t>《源念》入选纪念中国共产党成立95周年暨红军长征胜利80周年温州市美术作品大展 入展</t>
  </si>
  <si>
    <t>温州市文学艺术家联合会</t>
  </si>
  <si>
    <t>20161120</t>
  </si>
  <si>
    <t>宋静波</t>
  </si>
  <si>
    <t>7</t>
  </si>
  <si>
    <t>民航服务专业人才培养途径探索</t>
  </si>
  <si>
    <t>经营管理者</t>
  </si>
  <si>
    <t>ISSN：1003-6067/CN：51-1071/F</t>
  </si>
  <si>
    <t>2017年院级教学改革研究项目</t>
  </si>
  <si>
    <t>20161206</t>
  </si>
  <si>
    <t>3.25</t>
  </si>
  <si>
    <t>空中乘务员招聘标准对人才培养核心素养的导向研究</t>
  </si>
  <si>
    <t>1.5</t>
  </si>
  <si>
    <t>智元媛</t>
  </si>
  <si>
    <t>高职旅游服务礼仪课程教学思路探索</t>
  </si>
  <si>
    <t>普洱学院学报</t>
  </si>
  <si>
    <t>ISSN2095-7734/CN53-1224/G4</t>
  </si>
  <si>
    <t>“互联网+”背景下民航客票销售代理业的发展研究</t>
  </si>
  <si>
    <t>中小企业管理与科技</t>
  </si>
  <si>
    <t>ISSN1673-1069/CN13-1355/F</t>
  </si>
  <si>
    <t>张维巧</t>
  </si>
  <si>
    <t>合唱对于构建校园文化建设的意义</t>
  </si>
  <si>
    <t>中国培训</t>
  </si>
  <si>
    <t>ISSN1004-3713/CN11-2905/G4</t>
  </si>
  <si>
    <t>在高职院校开展合唱的意义</t>
  </si>
  <si>
    <t>20160513</t>
  </si>
  <si>
    <t>5\5</t>
  </si>
  <si>
    <t>0.3</t>
  </si>
  <si>
    <t>20161012</t>
  </si>
  <si>
    <t>刘文林</t>
  </si>
  <si>
    <t>楷书《才高朴中》八言联</t>
  </si>
  <si>
    <t>行书 秋兴八首</t>
  </si>
  <si>
    <t>《艺道若初》同人艺社书画作品邀请展</t>
  </si>
  <si>
    <t>/ISBN978-7-5503-1201-2</t>
  </si>
  <si>
    <t>行书 积雨辋川图</t>
  </si>
  <si>
    <t>行书 柳宗元诗</t>
  </si>
  <si>
    <t>行书 桃源洞仁铭</t>
  </si>
  <si>
    <t>浙江省省直机关干部“家风家训“正楷书法作品评选获一等奖</t>
  </si>
  <si>
    <t>中共浙江省直属机关工作委员会</t>
  </si>
  <si>
    <t>20160101</t>
  </si>
  <si>
    <t>60</t>
  </si>
  <si>
    <t>《长征》获得2016年纪念长征胜利80周年长征诗词书法邀请展 入展</t>
  </si>
  <si>
    <t>杭州国画院</t>
  </si>
  <si>
    <t>20161109</t>
  </si>
  <si>
    <t>金犇</t>
  </si>
  <si>
    <t>三级演员</t>
  </si>
  <si>
    <t>《职业技术院校舞蹈教育“心灵净化”作用及其实践》</t>
  </si>
  <si>
    <t>1022-767X/23-1062/J</t>
  </si>
  <si>
    <t>广场舞在城市社区文化建设中的问题及对策</t>
  </si>
  <si>
    <t>明日风尚</t>
  </si>
  <si>
    <t>ISSN：1673-8365/CN：32-1775/G0</t>
  </si>
  <si>
    <t>巫程成</t>
  </si>
  <si>
    <t>大学生自我概念与人际困扰关系:社会支持的调节效应</t>
  </si>
  <si>
    <t>宁波大学学报(教育科学版)</t>
  </si>
  <si>
    <t>ISSN 1008-0627/CN33-1214/G4</t>
  </si>
  <si>
    <t>创业团队沟通对团队绩效的影响—风险框架的调节作用</t>
  </si>
  <si>
    <t>/浙内准字第0168号</t>
  </si>
  <si>
    <t>高校学生干部心理资本对隐性知识共享意愿的影响——基于心理契约被调节的中介作用</t>
  </si>
  <si>
    <t>20160609</t>
  </si>
  <si>
    <t>5.5</t>
  </si>
  <si>
    <t>高校学生干部心理资本对隐性知识共享意愿的影响 ——基于心理契约被调节的中介作用</t>
  </si>
  <si>
    <t>2016年浙江省教育厅大学生思想政治教育专项课题</t>
  </si>
  <si>
    <t>20160701</t>
  </si>
  <si>
    <t>Y201635038</t>
  </si>
  <si>
    <t>积极心理学视角下高校学生档案管理与辅导员职能联动机制探索</t>
  </si>
  <si>
    <t>2016杭州市社科联课题</t>
  </si>
  <si>
    <t>20160608</t>
  </si>
  <si>
    <t>2016HZSL-ZC022</t>
  </si>
  <si>
    <t>2\5</t>
  </si>
  <si>
    <t>风险框架情境下大学生连续创业团队绩效反馈路径探究</t>
  </si>
  <si>
    <t>2016教育厅一般科研项目</t>
  </si>
  <si>
    <t>社会网络视角下隐性知识共享与创业学习驱动机制研究构想</t>
  </si>
  <si>
    <t>2016年“创青春”全国大学生创业理论与实践学术研究会论文二等奖</t>
  </si>
  <si>
    <t>科研成果国家二级</t>
  </si>
  <si>
    <t>创业团队沟通对团队绩效的影响——风险框架的调节作用</t>
  </si>
  <si>
    <t>浙江省高校科研管理研究会高职分会三等奖</t>
  </si>
  <si>
    <t>20160530</t>
  </si>
  <si>
    <t>科研成果省部三级</t>
  </si>
  <si>
    <t>王冠</t>
  </si>
  <si>
    <t>3D打印技术对旅游工艺品设计制作的补偿性研究</t>
  </si>
  <si>
    <t>现代职业教育</t>
  </si>
  <si>
    <t>ISSN2096-0603/CN14-1381/G4</t>
  </si>
  <si>
    <t>《现代学徒制视角下的工艺美术品设计专业人才培养模式研究》</t>
  </si>
  <si>
    <t>3D打印技术对视力残疾人旅游信息“可视化”的应用研究</t>
  </si>
  <si>
    <t>浙江旅游职业学院院级课题（D青年科研）</t>
  </si>
  <si>
    <t>2016KYZD04</t>
  </si>
  <si>
    <t>3D打印技术对旅游工艺品制作的补偿性研究</t>
  </si>
  <si>
    <t>浙江旅游职业学院2015年“一师一企一项目”课题</t>
  </si>
  <si>
    <t>2015YB04</t>
  </si>
  <si>
    <t>葛婷婷</t>
  </si>
  <si>
    <t>变译理论指导下瞬时大量信息的有效传译——以第十二届全国人大一次会议新闻发布会为例</t>
  </si>
  <si>
    <t>罗曼丽</t>
  </si>
  <si>
    <t>基于“课堂+舞台”人才培养的高职院校声乐课“学.演.导”一体化教学模式研究</t>
  </si>
  <si>
    <t>开封教育学院学报</t>
  </si>
  <si>
    <t>ISSN  1008-9640/CN41-1310/G4</t>
  </si>
  <si>
    <t>突出市场性、融入职业性——高职声乐教学 创新发展新举措</t>
  </si>
  <si>
    <t>ISSN 1002-767X/CN23-1062/J</t>
  </si>
  <si>
    <t>浙江旅游职业学院青年教管课题</t>
  </si>
  <si>
    <t>20160619</t>
  </si>
  <si>
    <t>刘颖</t>
  </si>
  <si>
    <t>学院</t>
  </si>
  <si>
    <t>学院党建项目</t>
  </si>
  <si>
    <t>0.75</t>
  </si>
  <si>
    <t>杨菁</t>
  </si>
  <si>
    <t>中教一级、讲师</t>
  </si>
  <si>
    <t>基于运动力学的头部碰撞问题物质点法模拟研究</t>
  </si>
  <si>
    <t>辽宁科技大学学报</t>
  </si>
  <si>
    <t>ISSN 1674-1048/CN 21-1555/TF</t>
  </si>
  <si>
    <t>20160912</t>
  </si>
  <si>
    <t>'DIY"教学模式在形体训练课程教学中的应用</t>
  </si>
  <si>
    <t>浙江省教育厅课改项目</t>
  </si>
  <si>
    <t>院级常规课题</t>
  </si>
  <si>
    <t>形体训练</t>
  </si>
  <si>
    <t>吉林大学出版社</t>
  </si>
  <si>
    <t>20160401</t>
  </si>
  <si>
    <t>978-7-5677-6125-4</t>
  </si>
  <si>
    <t>地方级出版社</t>
  </si>
  <si>
    <t>18.5</t>
  </si>
  <si>
    <t>楼雯佳</t>
  </si>
  <si>
    <t>助理实验师</t>
  </si>
  <si>
    <t>2016院级科研项目（青年教管）</t>
  </si>
  <si>
    <t>时忆宁</t>
  </si>
  <si>
    <t>网络环境下大学生思想政治教育工作的挑战、机遇与进路</t>
  </si>
  <si>
    <t>长春师范大学学报</t>
  </si>
  <si>
    <t>ISSN2095-7602/CN 22-1276/G4</t>
  </si>
  <si>
    <t>19.5</t>
  </si>
  <si>
    <t>基于建构主义学习理论下的“翻转教学”运用——以大学生职业生涯发展与规划课为例</t>
  </si>
  <si>
    <t>吉林工程技术师范学院学报</t>
  </si>
  <si>
    <t>ISSN1009-9042/CN22-1265/TB</t>
  </si>
  <si>
    <t>积分制管理下高职院校学生党员发展成效探析——以浙江旅游职业学院为例</t>
  </si>
  <si>
    <t>大东方</t>
  </si>
  <si>
    <t>ISSN2412-2890/CN44-1610/G0</t>
  </si>
  <si>
    <t>浙江旅游职业学院2016年度党建宣传思政优秀论文一等奖</t>
  </si>
  <si>
    <t>20161212</t>
  </si>
  <si>
    <t>科研成果院级一级</t>
  </si>
  <si>
    <t>陈文</t>
  </si>
  <si>
    <t>对中国高等职业院校学生语际语用能力的实证研究</t>
  </si>
  <si>
    <t>教育研究</t>
  </si>
  <si>
    <t>ISSN1002-5731/CN11-1281/G4</t>
  </si>
  <si>
    <t>姚镭栓</t>
  </si>
  <si>
    <t>高职院校班级心理委员培养体系的创新与实践研究</t>
  </si>
  <si>
    <t>都市家教</t>
  </si>
  <si>
    <t>ISSN 1673-0410/CN36-1276/G4</t>
  </si>
  <si>
    <t>浙江旅游职业学院党建专项课题</t>
  </si>
  <si>
    <t>浙江旅游职业学院青年思政课题</t>
  </si>
  <si>
    <t>杨芳</t>
  </si>
  <si>
    <t>从《教育原理》中窥探沛西.能的师范教育思想</t>
  </si>
  <si>
    <t>浙江旅游职业学院青年教管</t>
  </si>
  <si>
    <t>马庆楠</t>
  </si>
  <si>
    <t>《新时期高校社团建设存在的问题及其对策探究》</t>
  </si>
  <si>
    <t>《教育》</t>
  </si>
  <si>
    <t>ISSN1671-5861/CN50-9238/G</t>
  </si>
  <si>
    <t>陈建华</t>
  </si>
  <si>
    <t>解析企业化是艺术产业的活力之源</t>
  </si>
  <si>
    <t>《艺术品鉴》杂志社</t>
  </si>
  <si>
    <t>ISSN2095-2406/CN61-1485/J</t>
  </si>
  <si>
    <t>教育全球化对我国舞蹈教育的影响</t>
  </si>
  <si>
    <t>《通俗歌曲》</t>
  </si>
  <si>
    <t>ISSNI003-7322/CN13-1005/J</t>
  </si>
  <si>
    <t>4\5</t>
  </si>
  <si>
    <t>.6</t>
  </si>
  <si>
    <t>陈树平</t>
  </si>
  <si>
    <t>中国文化“走出去”战略下的中西方翻译理论反思</t>
  </si>
  <si>
    <t>齐齐哈尔大学学报</t>
  </si>
  <si>
    <t>ISSN 1008-2638/CN 23-1435/C</t>
  </si>
  <si>
    <t>大学英语综合教程</t>
  </si>
  <si>
    <t>西北工业大学出版社</t>
  </si>
  <si>
    <t>978-7-5612-5139-3</t>
  </si>
  <si>
    <t>陈珍珍</t>
  </si>
  <si>
    <t>新媒体时代大学英语教学改革的可持续发展研究</t>
  </si>
  <si>
    <t>求知导刊</t>
  </si>
  <si>
    <t>ISSN 2095-624X/CN45-1393/N</t>
  </si>
  <si>
    <t>基于教学质量视角探索我国大学英语教学的改革</t>
  </si>
  <si>
    <t>黄晨</t>
  </si>
  <si>
    <t>基于中西文化差异对英语教学中文化教育的研究</t>
  </si>
  <si>
    <t>校园英语</t>
  </si>
  <si>
    <t>ISSN1009-6426/CN13-1298/G4</t>
  </si>
  <si>
    <t>高教学刊</t>
  </si>
  <si>
    <t>ISSN2096-000X/CN23-1593/G4</t>
  </si>
  <si>
    <t>针对高职英语教学采用的跨文化教学研究</t>
  </si>
  <si>
    <t>读与写</t>
  </si>
  <si>
    <t>ISSN1672-1578/CN51-1650/G4</t>
  </si>
  <si>
    <t>黄慧</t>
  </si>
  <si>
    <t>一带一路背景下沿海康养旅游产业研究</t>
  </si>
  <si>
    <t>中南林业科技大学学报（社会科学版）</t>
  </si>
  <si>
    <t>ISSN 1673-9272/CN43-1478/F</t>
  </si>
  <si>
    <t>5.25</t>
  </si>
  <si>
    <t>50</t>
  </si>
  <si>
    <t>浙江省高等教育教学改革研究项目</t>
  </si>
  <si>
    <t>20151117</t>
  </si>
  <si>
    <t>JG20160297</t>
  </si>
  <si>
    <t>省部级一般科研项目</t>
  </si>
  <si>
    <t>”互联网+教育“理念下高职院校大学英语课程信息化教学模式研究</t>
  </si>
  <si>
    <t>20161107</t>
  </si>
  <si>
    <t>2017Y611</t>
  </si>
  <si>
    <t>基于大数据分析的大学英语混合式教学模式应用研究</t>
  </si>
  <si>
    <t>20160617</t>
  </si>
  <si>
    <t>JB086</t>
  </si>
  <si>
    <t>2\6</t>
  </si>
  <si>
    <t>4</t>
  </si>
  <si>
    <t>柯淑萍</t>
  </si>
  <si>
    <t>建构主义视角下的英语报刊阅读</t>
  </si>
  <si>
    <t>语文月刊</t>
  </si>
  <si>
    <t>ISSN1672-8610/CN15-1064/H</t>
  </si>
  <si>
    <t>25.2</t>
  </si>
  <si>
    <t>饭店英语服务实训（第二版）</t>
  </si>
  <si>
    <t>北京大学出版社</t>
  </si>
  <si>
    <t>20160606</t>
  </si>
  <si>
    <t>ISBN978-7-301-26678-6</t>
  </si>
  <si>
    <t>国家规划教材</t>
  </si>
  <si>
    <t>柳文娟</t>
  </si>
  <si>
    <t>大学英语阅读与翻译技能教学的思索</t>
  </si>
  <si>
    <t>亚太教育</t>
  </si>
  <si>
    <t>ISSN2095-9214/CN51-1757/G4</t>
  </si>
  <si>
    <t>4.5</t>
  </si>
  <si>
    <t>大学英语分层次教学的实践与分析</t>
  </si>
  <si>
    <t>课程教学研究</t>
  </si>
  <si>
    <t>大学英语动态分层教学的研究和探讨</t>
  </si>
  <si>
    <t>ISSN1673-0410/CN36-1276/G4</t>
  </si>
  <si>
    <t>高职院校大学生主修专业与CET3成绩的关系分析</t>
  </si>
  <si>
    <t>浙江理工大学学报</t>
  </si>
  <si>
    <t>ISSN1673/CN33-133</t>
  </si>
  <si>
    <t>“互联网+教育”理念下高职院校大学英语课程信息化教学模式研究</t>
  </si>
  <si>
    <t>20161215</t>
  </si>
  <si>
    <t>20171611</t>
  </si>
  <si>
    <t>从“广场恐惧症”角度，解读卡森.麦卡勒斯作品中的南方哥特性</t>
  </si>
  <si>
    <t>院级科研项目</t>
  </si>
  <si>
    <t>2016KYYB08</t>
  </si>
  <si>
    <t>吕昭君</t>
  </si>
  <si>
    <t>网页翻译工具可信度测试</t>
  </si>
  <si>
    <t>科学与财富</t>
  </si>
  <si>
    <t>ISSN 1671-2226/CN 51-1627/N</t>
  </si>
  <si>
    <t>请假系统APP的开发及应用</t>
  </si>
  <si>
    <t>河南科技</t>
  </si>
  <si>
    <t>ISSN 1003-5168/CN 41-1081/T</t>
  </si>
  <si>
    <t>马瑞</t>
  </si>
  <si>
    <t>李氏朝鲜时期文人笔下的“西湖”形象研究</t>
  </si>
  <si>
    <t>1008-9640/41-1310/G4</t>
  </si>
  <si>
    <t>浅议高职院校小语种外语专业的校企合作——以浙江旅游职业学院韩语专业为例</t>
  </si>
  <si>
    <t>人才资源开发</t>
  </si>
  <si>
    <t>1003-1073/41-1372/D</t>
  </si>
  <si>
    <t>王君</t>
  </si>
  <si>
    <t>教授</t>
  </si>
  <si>
    <t>淳安县全域旅游导游词</t>
  </si>
  <si>
    <t>淳安县千岛湖风景旅游委员会</t>
  </si>
  <si>
    <t>20160506</t>
  </si>
  <si>
    <t>2016hx017</t>
  </si>
  <si>
    <t>9.2</t>
  </si>
  <si>
    <t>诗画浙江现场导游考试指南</t>
  </si>
  <si>
    <t>浙江省旅游管理培训中心</t>
  </si>
  <si>
    <t>2016hx008</t>
  </si>
  <si>
    <t>1\6</t>
  </si>
  <si>
    <t>9.8</t>
  </si>
  <si>
    <t>Poetic &amp;amp; Picturesque   _x000D_
Zhejiang-A Handbook   _x000D_
for the Tour Guide   _x000D_
Visual Test</t>
  </si>
  <si>
    <t>浙江省旅游培训管理中心</t>
  </si>
  <si>
    <t>2016hx009</t>
  </si>
  <si>
    <t>6.9</t>
  </si>
  <si>
    <t>诗画浙江-现场导游考试指南</t>
  </si>
  <si>
    <t>编著</t>
  </si>
  <si>
    <t>中国旅游出版社</t>
  </si>
  <si>
    <t>20160512</t>
  </si>
  <si>
    <t>978-7-5032-5582-3</t>
  </si>
  <si>
    <t>62.4</t>
  </si>
  <si>
    <t>20160712</t>
  </si>
  <si>
    <t>978-7-5032-5637-0</t>
  </si>
  <si>
    <t>9.6624</t>
  </si>
  <si>
    <t>杨越</t>
  </si>
  <si>
    <t>松尾芭蕉思想中的庄子基因表现研究</t>
  </si>
  <si>
    <t>/浙内准字 第O168号</t>
  </si>
  <si>
    <t>松尾芭蕉接受庄子影响及思想基因述评</t>
  </si>
  <si>
    <t>宁报大学学报（社会科学版）</t>
  </si>
  <si>
    <t>ISSN1001-5124  CN33-1133/C/ISSN1001-5124  CN33-1133/C</t>
  </si>
  <si>
    <t>金镝</t>
  </si>
  <si>
    <t>论培养适应浙江省区域经济发展需要的应用型商务俄语人才</t>
  </si>
  <si>
    <t>语文学刊</t>
  </si>
  <si>
    <t>龚晨枫</t>
  </si>
  <si>
    <t>"1515"任务型教学模式下高职高专英语写作大赛与英语写作课的融合</t>
  </si>
  <si>
    <t>宿州教育学院学报</t>
  </si>
  <si>
    <t>ISSN1009-8534/CN34-1227/C</t>
  </si>
  <si>
    <t>13.6</t>
  </si>
  <si>
    <t>Poetic and Pictureque Zhejiang: A Handbook for the Tour Guide Visual Test</t>
  </si>
  <si>
    <t>20160605</t>
  </si>
  <si>
    <t>2016HX009</t>
  </si>
  <si>
    <t>3\6</t>
  </si>
  <si>
    <t>委托课题</t>
  </si>
  <si>
    <t>0.6</t>
  </si>
  <si>
    <t>淳安县县域旅游导游词汇编</t>
  </si>
  <si>
    <t>20160706</t>
  </si>
  <si>
    <t>2016HX017</t>
  </si>
  <si>
    <t>Poetic and Picturesque Zhejiang A Handbook for the Tour Guide Visual Test</t>
  </si>
  <si>
    <t>20160713</t>
  </si>
  <si>
    <t>9787-5032-5637-0</t>
  </si>
  <si>
    <t>厉玲玲</t>
  </si>
  <si>
    <t>微课在高职高专英语课程的运用研究</t>
  </si>
  <si>
    <t>文化产业</t>
  </si>
  <si>
    <t>ISSN16743520/CN14-1347/G2</t>
  </si>
  <si>
    <t>21</t>
  </si>
  <si>
    <t>在英国，假装像英国人一样生活</t>
  </si>
  <si>
    <t>江南游报</t>
  </si>
  <si>
    <t>/CN33-0056</t>
  </si>
  <si>
    <t>迷失在香港机场</t>
  </si>
  <si>
    <t>出境游，你准备好了吗？--中国公民出境旅游服务质量解析（中英双语）</t>
  </si>
  <si>
    <t>浙江省社科规划</t>
  </si>
  <si>
    <t>17QKPCB07YB</t>
  </si>
  <si>
    <t>邮轮乘务对客服务</t>
  </si>
  <si>
    <t>上海浦江教育出版社</t>
  </si>
  <si>
    <t>20161014</t>
  </si>
  <si>
    <t>978-7-81121-470-3</t>
  </si>
  <si>
    <t>1</t>
  </si>
  <si>
    <t>出境旅游领队实务（双语）</t>
  </si>
  <si>
    <t>中国财政经济出版社</t>
  </si>
  <si>
    <t>978-7-5095-6743-2/f.5425</t>
  </si>
  <si>
    <t>5\6</t>
  </si>
  <si>
    <t>中央级出版社</t>
  </si>
  <si>
    <t>17</t>
  </si>
  <si>
    <t>张凤珍</t>
  </si>
  <si>
    <t>俄语状态品评句探究</t>
  </si>
  <si>
    <t>ISSN1672-8610/CN 15-1064/H</t>
  </si>
  <si>
    <t>68</t>
  </si>
  <si>
    <t>试论俄罗斯职业教育的特色</t>
  </si>
  <si>
    <t>虚拟现实技术在商务俄语课程中的应用研究</t>
  </si>
  <si>
    <t>浙江省高等教育课堂教学改革研究项目</t>
  </si>
  <si>
    <t>kg20160705</t>
  </si>
  <si>
    <t>“一带一路”背景下高职外语多语种专业群建设的理论与实践研究，</t>
  </si>
  <si>
    <t>jg20160297</t>
  </si>
  <si>
    <t>李晓红</t>
  </si>
  <si>
    <t>文化语境与文学翻译话语建构</t>
  </si>
  <si>
    <t>江苏社会科学</t>
  </si>
  <si>
    <t>ISSN1003-8671/CN32-1312/C</t>
  </si>
  <si>
    <t>二级期刊（CSSCI、CSCD来源期刊论文）</t>
  </si>
  <si>
    <t>国宴服务礼貌用语口袋书</t>
  </si>
  <si>
    <t>浙江省社科联</t>
  </si>
  <si>
    <t>20160909</t>
  </si>
  <si>
    <t>17ZC09</t>
  </si>
  <si>
    <t>“创客型”翻转课堂双语教学模式研究</t>
  </si>
  <si>
    <t>2017YB10</t>
  </si>
  <si>
    <t>外宣翻译中文化专有项策略的应用—以G20杭州峰会官网为例</t>
  </si>
  <si>
    <t>杭州市社科联</t>
  </si>
  <si>
    <t>20160624</t>
  </si>
  <si>
    <t>2016HZSL-ZC018</t>
  </si>
  <si>
    <t>厅局级自筹科研项目</t>
  </si>
  <si>
    <t>文化视角下的外宣翻译策略研究—以G20杭州峰会官网为例</t>
  </si>
  <si>
    <t>20160518</t>
  </si>
  <si>
    <t>2016KYYB11</t>
  </si>
  <si>
    <t>从“广场恐惧症”角度，解读卡森？麦卡勒斯作品中的南方哥特性</t>
  </si>
  <si>
    <t>浙江旅游职业学院院级科研项目</t>
  </si>
  <si>
    <t>20160708</t>
  </si>
  <si>
    <t>"一带一路"背景下高职外语多语种专业群建设的理论与实践研究</t>
  </si>
  <si>
    <t>20161116</t>
  </si>
  <si>
    <t>36</t>
  </si>
  <si>
    <t>基于大数据的大学英语混合式教学模式应用研究</t>
  </si>
  <si>
    <t>浙江省教育技术规划课题</t>
  </si>
  <si>
    <t>20160830</t>
  </si>
  <si>
    <t>基于多模态视角下双语教学设计在领队实务课程中的实践与创新</t>
  </si>
  <si>
    <t>浙江省高等教育课堂教学改革项目</t>
  </si>
  <si>
    <t>kg20160709</t>
  </si>
  <si>
    <t>谢梅君</t>
  </si>
  <si>
    <t>玉环干江下栈头国家3A级旅游景区创建方案</t>
  </si>
  <si>
    <t>20160610</t>
  </si>
  <si>
    <t>2016HX014</t>
  </si>
  <si>
    <t>玉环县白马岙沙滩整治与修复工程规划方案</t>
  </si>
  <si>
    <t>20160620</t>
  </si>
  <si>
    <t>GSWT-2016011</t>
  </si>
  <si>
    <t>玉环海山乡景区创建国家3A级旅游景区整改规划方案（到账11.4万）</t>
  </si>
  <si>
    <t>20161110</t>
  </si>
  <si>
    <t>GSWT-2016022</t>
  </si>
  <si>
    <t>11.4</t>
  </si>
  <si>
    <t>余益辉</t>
  </si>
  <si>
    <t>大数据时代对英语教师自主学习能力的影响探讨</t>
  </si>
  <si>
    <t>中国管理信息化</t>
  </si>
  <si>
    <t>ISSN 1673-0194/CN 22-1359/TP</t>
  </si>
  <si>
    <t>出境游，你准备好了吗？-中国公民出境旅游服务质量解析（中英双语）</t>
  </si>
  <si>
    <t>浙江省乡村旅游空间结构与发展特色研究-以41个省内“中国乡村旅游模范村”为例</t>
  </si>
  <si>
    <t>2016年院级科研项目</t>
  </si>
  <si>
    <t>2016HYZD01</t>
  </si>
  <si>
    <t>《淳安县县域旅游导游词汇编》编写项目</t>
  </si>
  <si>
    <t>20160715</t>
  </si>
  <si>
    <t>《诗画浙江现场导游考试指南》教材编写</t>
  </si>
  <si>
    <t>浙江省旅游培训中心</t>
  </si>
  <si>
    <t>2016HX008</t>
  </si>
  <si>
    <t>Poetic &amp;amp; Picturesque Zhejiang, A Hangbook for the Tour Guide Visual Test 教材编写</t>
  </si>
  <si>
    <t>浙江旅游培训管理中心</t>
  </si>
  <si>
    <t>20160215</t>
  </si>
  <si>
    <t>1.8</t>
  </si>
  <si>
    <t>ISBN978-7-5032-5582-3</t>
  </si>
  <si>
    <t>Poetic &amp;amp; Picturesque Zhejiang --A Handbook for the Tour Guide Visual Test</t>
  </si>
  <si>
    <t>9787503256370</t>
  </si>
  <si>
    <t>7.6</t>
  </si>
  <si>
    <t>丁志明</t>
  </si>
  <si>
    <t>人民币升值的西方话语操纵渠道因子研究</t>
  </si>
  <si>
    <t>院级</t>
  </si>
  <si>
    <t>20161118</t>
  </si>
  <si>
    <t>楼靖</t>
  </si>
  <si>
    <t>从格兰瑟姆伯爵家与朱家看中英两国餐桌礼仪的文化差异</t>
  </si>
  <si>
    <t>农村经济与科技</t>
  </si>
  <si>
    <t>ISSN1007-7103/CN42-1374/S</t>
  </si>
  <si>
    <t>职业英语能力培养与高职基础英语教学衔接的研究</t>
  </si>
  <si>
    <t>当代教育实践与教学研究</t>
  </si>
  <si>
    <t>ISSN2095-6711/CN13-9000/G</t>
  </si>
  <si>
    <t>20161011</t>
  </si>
  <si>
    <t>ISBN 978-7-81121-470-3</t>
  </si>
  <si>
    <t>潘婷</t>
  </si>
  <si>
    <t>二语习得社会心理学下的高职非英语专业学生高年级阶段英语学习动机研究</t>
  </si>
  <si>
    <t>吴凌鸥</t>
  </si>
  <si>
    <t>高职《旅游日语》多元互动教学模式研究</t>
  </si>
  <si>
    <t>同行</t>
  </si>
  <si>
    <t>ISSN1671-6868/CN34-1253/C</t>
  </si>
  <si>
    <t>合作学习在《日语泛读》课堂教学中的应用</t>
  </si>
  <si>
    <t>ISSN2095-7483/CN42-1853/I</t>
  </si>
  <si>
    <t>吴洁</t>
  </si>
  <si>
    <t>试论建构主义下的英语听力教学</t>
  </si>
  <si>
    <t>ISSN1674-3520/CN14-1347/G2</t>
  </si>
  <si>
    <t>试论二语习得在英语词汇教学中的实践意义</t>
  </si>
  <si>
    <t>陈积峰</t>
  </si>
  <si>
    <t>体验公主邮轮上的无线局域网服务</t>
  </si>
  <si>
    <t>25</t>
  </si>
  <si>
    <t>8.6</t>
  </si>
  <si>
    <t>职业能力培养视阈下的商务英语专业教学革新分析</t>
  </si>
  <si>
    <t>知识窗.教师版</t>
  </si>
  <si>
    <t>ISSN1006-2432/CN36-1072/G0</t>
  </si>
  <si>
    <t>职业院校商务英语校内实训教学改革方式研究论述</t>
  </si>
  <si>
    <t>青苹果</t>
  </si>
  <si>
    <t>ISSN1671-3214/CN34-1238/G4</t>
  </si>
  <si>
    <t>唐黎卿</t>
  </si>
  <si>
    <t>2016年度杭州市社科联一般自筹课题</t>
  </si>
  <si>
    <t>20160902</t>
  </si>
  <si>
    <t>2016年院级科研项目青年科研一般课题</t>
  </si>
  <si>
    <t>20161010</t>
  </si>
  <si>
    <t>王宏</t>
  </si>
  <si>
    <t>ISAS教学法在物业管理英语教学中应用研究</t>
  </si>
  <si>
    <t>海南广播电视大学学报</t>
  </si>
  <si>
    <t>ISSN 1009-9743/CN 46-1061/G4</t>
  </si>
  <si>
    <t>童明佳</t>
  </si>
  <si>
    <t>学会自我观察与反思</t>
  </si>
  <si>
    <t>ISSN 2095-7483/CN 42-1853/I</t>
  </si>
  <si>
    <t>美国特许学校对中国教改的启示</t>
  </si>
  <si>
    <t>科技展望</t>
  </si>
  <si>
    <t>ISSN1672-8289/CN64-1054/N</t>
  </si>
  <si>
    <t>专著</t>
  </si>
  <si>
    <t>武传珍</t>
  </si>
  <si>
    <t>浙江大学出版社</t>
  </si>
  <si>
    <t>周殿军</t>
  </si>
  <si>
    <t>19世纪末20世纪初科学教科书翻译研究</t>
  </si>
  <si>
    <t>长江大学学报（社科版）</t>
  </si>
  <si>
    <t>ISSN1673-1395/CN42-1740/C</t>
  </si>
  <si>
    <t>42</t>
  </si>
  <si>
    <t>生态翻译学理论构建之推类思维研究——中国推类逻辑视角</t>
  </si>
  <si>
    <t>20161103</t>
  </si>
  <si>
    <t>Y20163667</t>
  </si>
  <si>
    <t>浙江省乡村旅游空间结构与发展特色研究——以41个省内“中国乡村旅游模范村”为例</t>
  </si>
  <si>
    <t>“一带一路”背景下高职外语多语种专业群建设的理论与实践研究</t>
  </si>
  <si>
    <t>娄小琴</t>
  </si>
  <si>
    <t>基于功能目的论的西湖景区公示语汉译韩研究</t>
  </si>
  <si>
    <t>民族出版社</t>
  </si>
  <si>
    <t>/ISBN 978-7-105-14549-2</t>
  </si>
  <si>
    <t>16</t>
  </si>
  <si>
    <t>功能目的论的西湖景区公示语汉译韩研究</t>
  </si>
  <si>
    <t>东方学术论坛</t>
  </si>
  <si>
    <t>ISSN 1975-633X/</t>
  </si>
  <si>
    <t>20161111</t>
  </si>
  <si>
    <t>实用韩国语听说教程</t>
  </si>
  <si>
    <t>9787563734061</t>
  </si>
  <si>
    <t>38.2</t>
  </si>
  <si>
    <t>张润</t>
  </si>
  <si>
    <t>浅谈浙江省高职院校与俄语国家高校国际教育合作</t>
  </si>
  <si>
    <t>ISSN 1009-9743/46-1061/G4</t>
  </si>
  <si>
    <t>带G20元素的杭州景点导游词汉译俄研究</t>
  </si>
  <si>
    <t>学院2016年旅游科学研究专项课题</t>
  </si>
  <si>
    <t>2016LYZX08</t>
  </si>
  <si>
    <t>郑维</t>
  </si>
  <si>
    <t>浅谈基于云计算的翻译项目及其质量管理</t>
  </si>
  <si>
    <t>黑河学院</t>
  </si>
  <si>
    <t>1674-9499/23-1565/Z</t>
  </si>
  <si>
    <t>0.25</t>
  </si>
  <si>
    <t>梁兵</t>
  </si>
  <si>
    <t>基于人本管理理论的外语人才培养研究</t>
  </si>
  <si>
    <t>广西民族师范学院学报</t>
  </si>
  <si>
    <t>ISBN:1008-696X/CN:45-1251/G4</t>
  </si>
  <si>
    <t>国内农业旅游现状及发展对策研究</t>
  </si>
  <si>
    <t>重庆电子工程职业学院学报</t>
  </si>
  <si>
    <t>ISSN：1674-5787/CN：50-1196/Z</t>
  </si>
  <si>
    <t>浙江城乡结对式乡村休闲养老模式研究</t>
  </si>
  <si>
    <t>浙江省民政研究中心</t>
  </si>
  <si>
    <t>ZMZC201663</t>
  </si>
  <si>
    <t>江功艺</t>
  </si>
  <si>
    <t>Utilization of Mg2Al–layered double hydroxide as an effective sequestrator to trap Cu(II) ions from aqueous solution impacted by water quality parameters</t>
  </si>
  <si>
    <t>Journal of Physics and Chemistry of Solids</t>
  </si>
  <si>
    <t>ISSN:0022-3697/</t>
  </si>
  <si>
    <t>权威期刊(国家科学论文索引、社会科学引文索引、工程索引、国家权威期刊及新华文摘、高校社科文摘上摘录的论文等)</t>
  </si>
  <si>
    <t>Study on the sustainable development model of rural tourism under the background of low carbon - for example Zhejiang YangKellogg</t>
  </si>
  <si>
    <t>论文集</t>
  </si>
  <si>
    <t>AILCD International Conference 2017“DIGITAL CITY KOKURA”   &lt;br/&gt;Kitakyushu (Japan)</t>
  </si>
  <si>
    <t>20170131</t>
  </si>
  <si>
    <t>国际学术论文集</t>
  </si>
  <si>
    <t>胡鸣</t>
  </si>
  <si>
    <t>日本の野党と日中関係</t>
  </si>
  <si>
    <t>早稲田大学アジア太平洋討究</t>
  </si>
  <si>
    <t>浙江旅游职业学院重大科研成果奖</t>
  </si>
  <si>
    <t>20160907</t>
  </si>
  <si>
    <t>高昂之</t>
  </si>
  <si>
    <t>双语教师课堂语码转换机制设计研究</t>
  </si>
  <si>
    <t>宁波大学学报</t>
  </si>
  <si>
    <t>ISSN:1008-0627/CN:33-1214/G4</t>
  </si>
  <si>
    <t>21.25</t>
  </si>
  <si>
    <t>2016年度杭州市社科联课题</t>
  </si>
  <si>
    <t>2016HZSL-ZC 018</t>
  </si>
  <si>
    <t>2016年院级科研项目-青年科研课题</t>
  </si>
  <si>
    <t>2.25</t>
  </si>
  <si>
    <t>戴盈</t>
  </si>
  <si>
    <t>“移动学习”模式对高职院校西班牙语精读课堂教学改革的借鉴意义</t>
  </si>
  <si>
    <t>2017YB12</t>
  </si>
  <si>
    <t>2016院级科研课题</t>
  </si>
  <si>
    <t>毛蓉</t>
  </si>
  <si>
    <t>浅谈屠格涅夫小说《父与子》中巴扎罗夫人物形象的塑造</t>
  </si>
  <si>
    <t>科技视界</t>
  </si>
  <si>
    <t>ISSN2095-2457/CN31-2065/N</t>
  </si>
  <si>
    <t>跨文化交际视角的先例现象研究综述</t>
  </si>
  <si>
    <t>曹健</t>
  </si>
  <si>
    <t>Review of Rethinking Heritage Language Education</t>
  </si>
  <si>
    <t>Heritage Language Journal</t>
  </si>
  <si>
    <t>ISSN 1550-7076/</t>
  </si>
  <si>
    <t>10.5</t>
  </si>
  <si>
    <t>-4.318</t>
  </si>
  <si>
    <t>浙江省全国导游人员资格考试教材 _x000D_
（诗画浙江-现场导游考试指南）英文版本</t>
  </si>
  <si>
    <t>4.682</t>
  </si>
  <si>
    <t>夏雪</t>
  </si>
  <si>
    <t>助教</t>
  </si>
  <si>
    <t>基于多元智能理论的西英双语教学模式初探</t>
  </si>
  <si>
    <t>读天下</t>
  </si>
  <si>
    <t>ISSN:2095-2112/CN22-1401/G2</t>
  </si>
  <si>
    <t>李敬科</t>
  </si>
  <si>
    <t>休闲专业图书出版现状与未来发展趋势研究</t>
  </si>
  <si>
    <t>ISSN：1009-9743/CN：46-1061/G4</t>
  </si>
  <si>
    <t>17.5</t>
  </si>
  <si>
    <t>27.5</t>
  </si>
  <si>
    <t>近二十年中国休闲哲学发展态势的计量研究</t>
  </si>
  <si>
    <t>湖北理工学院学报(人文社会科学版)</t>
  </si>
  <si>
    <t>ISSN：2095-4662/CN：42-1838/C</t>
  </si>
  <si>
    <t>浙江省民政政策理论理论研究课题</t>
  </si>
  <si>
    <t>20160704</t>
  </si>
  <si>
    <t>生态翻译学理论建构之思维方式研究—中国推类逻辑视角</t>
  </si>
  <si>
    <t>3.5</t>
  </si>
  <si>
    <t>生态翻译学理论构建之思维方式研究</t>
  </si>
  <si>
    <t>翁嘉</t>
  </si>
  <si>
    <t>幻の『西湖一集』</t>
  </si>
  <si>
    <t>赴日研修生心理健康及其影响因素的纵向研究——以浙江某高职院校为例</t>
  </si>
  <si>
    <t>饮食保健</t>
  </si>
  <si>
    <t>ISSN 2095-8439/CN15-1371/R</t>
  </si>
  <si>
    <t>杭州市医疗旅游产业现状及影响因素研究——基于日本经验的分析</t>
  </si>
  <si>
    <t>2016院级常规重点课题</t>
  </si>
  <si>
    <t>20160601</t>
  </si>
  <si>
    <t>2016ZD03</t>
  </si>
  <si>
    <t>20160301</t>
  </si>
  <si>
    <t>包文馨</t>
  </si>
  <si>
    <t>论“一带一路”战略背景下商务英语教学的机遇及发展路径</t>
  </si>
  <si>
    <t>MO5360/ISSN1672-8610</t>
  </si>
  <si>
    <t>高职院校对外文化贸易人才培养机制研究</t>
  </si>
  <si>
    <t>课程教育研究 学法教法研究</t>
  </si>
  <si>
    <t>CN15-1362/G4/ISSN2095-3089</t>
  </si>
  <si>
    <t>省教育厅一般</t>
  </si>
  <si>
    <t>20160801</t>
  </si>
  <si>
    <t>jb086</t>
  </si>
  <si>
    <t>4\6</t>
  </si>
  <si>
    <t>方峥</t>
  </si>
  <si>
    <t>高职院校大学生主修专业与CET3成绩的关系分析--以浙江某职业学院为例</t>
  </si>
  <si>
    <t>ISSN 1673-3851/CN 33-1338/TS</t>
  </si>
  <si>
    <t>16.5</t>
  </si>
  <si>
    <t>The Significance of Intercultural Communication for Non-English Majors to Learn English-Based on the Hadoop(Big Data Analytics) of College English Tests (CET) Scores</t>
  </si>
  <si>
    <t>DEStech Publications, Inc.</t>
  </si>
  <si>
    <t>20160528</t>
  </si>
  <si>
    <t>978-1-60595-359-5</t>
  </si>
  <si>
    <t>大美西子湖 喜迎G20-西湖瓣香中国杭州书画名家作品集</t>
  </si>
  <si>
    <t>译著</t>
  </si>
  <si>
    <t>杭州出版社</t>
  </si>
  <si>
    <t>978-7-5565-0496-1</t>
  </si>
  <si>
    <t>2.65</t>
  </si>
  <si>
    <t>惠琳</t>
  </si>
  <si>
    <t>浙江省乡村旅游空间结构与发展特色研究—以41个省内“中国乡村旅游模范村”为例</t>
  </si>
  <si>
    <t>7.5</t>
  </si>
  <si>
    <t>2016院级科研项目</t>
  </si>
  <si>
    <t>吕舒婷</t>
  </si>
  <si>
    <t>Homeless Wanderers:   &lt;br/&gt;A Study on the Absence of Family in Sister Carrie</t>
  </si>
  <si>
    <t>《浙江旅游职业学院学报》</t>
  </si>
  <si>
    <t>8.25</t>
  </si>
  <si>
    <t>陈倩茜</t>
  </si>
  <si>
    <t>基于杭州城市旅游文本的文化负载词翻译研究</t>
  </si>
  <si>
    <t>2016KYYB15</t>
  </si>
  <si>
    <t>徐劼成</t>
  </si>
  <si>
    <t>评价理论视角下&amp;lt;好人难寻&amp;gt;的态度系统研   &lt;br/&gt;究</t>
  </si>
  <si>
    <t>写作</t>
  </si>
  <si>
    <t>ISSN 1002-7343/CN 42–1088/H</t>
  </si>
  <si>
    <t>以四维度校友平台为途径提高高职院校宣传影响力的实践与探索</t>
  </si>
  <si>
    <t>院级课题一般</t>
  </si>
  <si>
    <t>2016XCYB02</t>
  </si>
  <si>
    <t>《诗画浙江》现场导游考试指南</t>
  </si>
  <si>
    <t>胡小平</t>
  </si>
  <si>
    <t>体育产业与旅游产业协同发展的进路</t>
  </si>
  <si>
    <t>《经营管理者》</t>
  </si>
  <si>
    <t>ISSN1003-6067/CN51-1071/F</t>
  </si>
  <si>
    <t>体育与旅游两大产业协同发展的基础与逻辑框架</t>
  </si>
  <si>
    <t>《旅游纵览》</t>
  </si>
  <si>
    <t>ISSN1004-3292/CN13-1138/K</t>
  </si>
  <si>
    <t>体育旅游价值链及其实现路径探讨</t>
  </si>
  <si>
    <t>《科技风》</t>
  </si>
  <si>
    <t>ISSN1671-7341/CN13-1322/N</t>
  </si>
  <si>
    <t>《诗画浙江：现场导游考试指南》</t>
  </si>
  <si>
    <t>3.04</t>
  </si>
  <si>
    <t>边宇琪</t>
  </si>
  <si>
    <t>徐峥</t>
  </si>
  <si>
    <t>研究实习员</t>
  </si>
  <si>
    <t>社会性别教育——旅游院校思想政治教育工作的新驻点</t>
  </si>
  <si>
    <t>2016年院级科研项目宣传专项</t>
  </si>
  <si>
    <t>2016年全国民政政策理论研究优秀奖</t>
  </si>
  <si>
    <t>中华人民共和国民政部</t>
  </si>
  <si>
    <t>2015年度全国学校共青团优秀研究成果二等奖</t>
  </si>
  <si>
    <t>团中央学校部</t>
  </si>
  <si>
    <t>20150630</t>
  </si>
  <si>
    <t>韩昱</t>
  </si>
  <si>
    <t>浙江省高等级旅游景区暗访工作</t>
  </si>
  <si>
    <t>浙江省旅游局</t>
  </si>
  <si>
    <t>金华青蛙乐园·寨春农场4A景区创建规划</t>
  </si>
  <si>
    <t>龚凤晓</t>
  </si>
  <si>
    <t>助理研究员</t>
  </si>
  <si>
    <t>全国导考新政下《导游文化基础知识》课堂教学改革研究</t>
  </si>
  <si>
    <t>/浙内准字 第0168号</t>
  </si>
  <si>
    <t>王澜静</t>
  </si>
  <si>
    <t>思政助教</t>
  </si>
  <si>
    <t>高职院校大学生自习情况调查分析及对策研究—以浙江旅游职业学院为例</t>
  </si>
  <si>
    <t>ISSN 1672-8610/CN 15-1064/H</t>
  </si>
  <si>
    <t>提升高职院校学生党员党组织认同研究</t>
  </si>
  <si>
    <t>学院党建专项</t>
  </si>
  <si>
    <t>2016DJYB03</t>
  </si>
  <si>
    <t>张凯</t>
  </si>
  <si>
    <t>高职院校学生自我管理体系构建的路径研究—以浙江旅游职业学院为例</t>
  </si>
  <si>
    <t>《同行》</t>
  </si>
  <si>
    <t>杜光</t>
  </si>
  <si>
    <t>赴日研修生心理健康及其影响因素的纵向研究—以浙江某高职院校为例</t>
  </si>
  <si>
    <t>ISSN 2095-8439/CN 15-1371/R</t>
  </si>
  <si>
    <t>兼职大学生目标取向、主动性人格对工作满意感的影响</t>
  </si>
  <si>
    <t>高职院校学生党员社会认同状况研究—以某高职院校为例</t>
  </si>
  <si>
    <t>环球人文地理</t>
  </si>
  <si>
    <t>ISSN 2095-0446/CN 50-1203/K</t>
  </si>
  <si>
    <t>高职生心理危机预防和干预工作体系研究</t>
  </si>
  <si>
    <t>学院青年思政</t>
  </si>
  <si>
    <t>2016SZYB05</t>
  </si>
  <si>
    <t>尹晓盼</t>
  </si>
  <si>
    <t>当代大学生生态文明意识培养探析</t>
  </si>
  <si>
    <t>1671-5816/50-9238/G</t>
  </si>
  <si>
    <t>骆珊珊</t>
  </si>
  <si>
    <t>韩中同形异义汉字词探析</t>
  </si>
  <si>
    <t>ISSN1672——8610/CN15-1064/H</t>
  </si>
  <si>
    <t>金艳</t>
  </si>
  <si>
    <t>武平</t>
  </si>
  <si>
    <t>杨志超</t>
  </si>
  <si>
    <t>卢晟</t>
  </si>
  <si>
    <t>傅凌</t>
  </si>
  <si>
    <t>中教高级、副教授</t>
  </si>
  <si>
    <t>金伊花</t>
  </si>
  <si>
    <t>丁竞</t>
  </si>
  <si>
    <t>佘雄飞</t>
  </si>
  <si>
    <t>成凯歌</t>
  </si>
  <si>
    <t>中专讲师</t>
  </si>
  <si>
    <t>指数函数在迭代下轨道的极限</t>
  </si>
  <si>
    <t>湖北理工学院学报</t>
  </si>
  <si>
    <t>ISBN  2095-4565/CN 42-1 832/Z</t>
  </si>
  <si>
    <t>递推公式定义的数列极限</t>
  </si>
  <si>
    <t>内江师范学院学报</t>
  </si>
  <si>
    <t>ISSN 1671-1785/CN 51-1621/Z</t>
  </si>
  <si>
    <t>曹秀珍</t>
  </si>
  <si>
    <t>承办体育赛事提升城市国际影响力研究</t>
  </si>
  <si>
    <t>湖南城市学院学报</t>
  </si>
  <si>
    <t>ISSN 1672－7304/CN43－1428/TU</t>
  </si>
  <si>
    <t>“强化学校体育”目标下的体育教学控制及实施策略研究</t>
  </si>
  <si>
    <t>ISSN 1004-3624/CN33-1128/G8</t>
  </si>
  <si>
    <t>高职体育课堂教学创新研究</t>
  </si>
  <si>
    <t>20161127</t>
  </si>
  <si>
    <t>全民健身视角下浙江旅游职业学院体育课程改革与实践</t>
  </si>
  <si>
    <t>院级一般课题</t>
  </si>
  <si>
    <t>2016YB15</t>
  </si>
  <si>
    <t>“强化学校体育”目标下的体育教学脏乱实施策略研究</t>
  </si>
  <si>
    <t>学院一般课题</t>
  </si>
  <si>
    <t>20161123</t>
  </si>
  <si>
    <t>龚丹</t>
  </si>
  <si>
    <t>高校思政理论课“微电影课堂”的实践与探索</t>
  </si>
  <si>
    <t>产业与科技论坛</t>
  </si>
  <si>
    <t>ISSN1673-5641/CN13-1371/F</t>
  </si>
  <si>
    <t>高校思政课微电影教学法运用研究</t>
  </si>
  <si>
    <t>20160109</t>
  </si>
  <si>
    <t>洪丽敏</t>
  </si>
  <si>
    <t>高职院校肥胖大学生减肥前后身体意象变化的实验研究</t>
  </si>
  <si>
    <t>1004-3624/33-1128/G8</t>
  </si>
  <si>
    <t>浙江省委教育工委</t>
  </si>
  <si>
    <t>陈丽君</t>
  </si>
  <si>
    <t>再释泰“铢”之来历</t>
  </si>
  <si>
    <t>汉字文化</t>
  </si>
  <si>
    <t>ISSN1001-0661/CN11-2597/G2</t>
  </si>
  <si>
    <t>语言资源观在对外汉语教学中的应用设想</t>
  </si>
  <si>
    <t>现代语文（曲阜师范大学刊物）</t>
  </si>
  <si>
    <t>ISSN1008-8024/CN37-1333/G24</t>
  </si>
  <si>
    <t>民国旅游广告初探——兼论旅游广告的价值取向</t>
  </si>
  <si>
    <t>社会语言学视角下旅游广告语言的历时研究（1927—2015）</t>
  </si>
  <si>
    <t>浙江省哲学社会科学规划课题</t>
  </si>
  <si>
    <t>17NDJC261YB</t>
  </si>
  <si>
    <t>44</t>
  </si>
  <si>
    <t>基于体验式非物质文化遗产教育的对外汉语课程改革研究</t>
  </si>
  <si>
    <t>旅游景观鉴赏</t>
  </si>
  <si>
    <t>20160111</t>
  </si>
  <si>
    <t>林小燕</t>
  </si>
  <si>
    <t>来华留学生中国文化实践教学策略</t>
  </si>
  <si>
    <t>文教资料</t>
  </si>
  <si>
    <t>ISSN1004-8359/CN32-1032／C</t>
  </si>
  <si>
    <t>石群</t>
  </si>
  <si>
    <t>论社会实践在廉政文化教育中的意义及实现途径</t>
  </si>
  <si>
    <t>湖北函授大学学报</t>
  </si>
  <si>
    <t>“场域”思维下的“思政课”实践教学模式探究</t>
  </si>
  <si>
    <t>旅游信任危机及破解对策</t>
  </si>
  <si>
    <t>牡丹江大学学报</t>
  </si>
  <si>
    <t>徐霞客信义思想及启示</t>
  </si>
  <si>
    <t>长春大学学报</t>
  </si>
  <si>
    <t>社会语言学视角下旅游广告语言的历时研究(1927-2015)</t>
  </si>
  <si>
    <t>2017年度浙江省哲学社会科学规划课题</t>
  </si>
  <si>
    <t>20161001</t>
  </si>
  <si>
    <t>17NDJCYB261</t>
  </si>
  <si>
    <t>智慧校园背景下高职思政课程翻转课堂研究</t>
  </si>
  <si>
    <t>院级教改一般课题</t>
  </si>
  <si>
    <t>20161201</t>
  </si>
  <si>
    <t>童建民</t>
  </si>
  <si>
    <t>第19届亚运会的承办对杭州市国际化发展的影响研究</t>
  </si>
  <si>
    <t>浙江体育科学2016（2）</t>
  </si>
  <si>
    <t>ISSN  1004-3624/CN33-1128/G8</t>
  </si>
  <si>
    <t>大型体育赛事的市场化运作与管理研究</t>
  </si>
  <si>
    <t>原子能出版社</t>
  </si>
  <si>
    <t>20150106</t>
  </si>
  <si>
    <t>978—7—5022—7310—1</t>
  </si>
  <si>
    <t>我国体育旅游市场开发战略研究</t>
  </si>
  <si>
    <t>978—7—5022—7311—8</t>
  </si>
  <si>
    <t>130.2</t>
  </si>
  <si>
    <t>王江飞</t>
  </si>
  <si>
    <t>水浒人物与杭州文化旅游发展研究</t>
  </si>
  <si>
    <t>ISSN1004-8359/CN32-1032/C</t>
  </si>
  <si>
    <t>20160108</t>
  </si>
  <si>
    <t>高职院校文化校园建设研究</t>
  </si>
  <si>
    <t>20160711</t>
  </si>
  <si>
    <t>脱钩后行业协会商会事前、事中和事后全程监督问责机制的建构研究</t>
  </si>
  <si>
    <t>民政部</t>
  </si>
  <si>
    <t>20160421</t>
  </si>
  <si>
    <t>高职顶岗实习学生权益保障机制研究与实践探索</t>
  </si>
  <si>
    <t>浙江省人力资源和社会保障厅</t>
  </si>
  <si>
    <t>基于现代学徒制的高职院校烹饪专业技术改革课程研究</t>
  </si>
  <si>
    <t>省教育教学改革</t>
  </si>
  <si>
    <t>20161128</t>
  </si>
  <si>
    <t>JG20160296</t>
  </si>
  <si>
    <t>1.6</t>
  </si>
  <si>
    <t>职业学校酒店管理专业技术咨询</t>
  </si>
  <si>
    <t>广西商业高级技工学校</t>
  </si>
  <si>
    <t>20160616</t>
  </si>
  <si>
    <t>2016HX36</t>
  </si>
  <si>
    <t>张大治</t>
  </si>
  <si>
    <t>高尔夫心理训练研究文献综述</t>
  </si>
  <si>
    <t>四川体育科学</t>
  </si>
  <si>
    <t>ISSN1007-6891/CN51-1136/G8</t>
  </si>
  <si>
    <t>多媒体技术在健美操规定动作教学中的实践研究</t>
  </si>
  <si>
    <t>财讯</t>
  </si>
  <si>
    <t>ISSN1674-3091/CN44-1617/F</t>
  </si>
  <si>
    <t>浅谈人本主义到人本主义体育教学思想的演进</t>
  </si>
  <si>
    <t>张泓</t>
  </si>
  <si>
    <t>贪官的忏悔</t>
  </si>
  <si>
    <t>书屋</t>
  </si>
  <si>
    <t>1007-0222/43-1243/G2</t>
  </si>
  <si>
    <t>从“三言”看冯梦龙的情理观</t>
  </si>
  <si>
    <t>江南论坛</t>
  </si>
  <si>
    <t>1006-0057/CN32-1405C</t>
  </si>
  <si>
    <t>伪侠客形象的源起和流变</t>
  </si>
  <si>
    <t>哈尔滨学院学报</t>
  </si>
  <si>
    <t>《水浒传》婚外恋故事的被解构</t>
  </si>
  <si>
    <t>重庆第二师范学院学报</t>
  </si>
  <si>
    <t>实学思潮与《四库全书总目》的小说观</t>
  </si>
  <si>
    <t>南昌航空大学学报</t>
  </si>
  <si>
    <t>明清小说中五通神形象</t>
  </si>
  <si>
    <t>寻根</t>
  </si>
  <si>
    <t>ISSN1005-5258/CN41-1209/K</t>
  </si>
  <si>
    <t>《聊斋志异》与《阅微草堂笔记》鬼诗之比较</t>
  </si>
  <si>
    <t>楚雄师范学院学报</t>
  </si>
  <si>
    <t>承负报应与《阅微草堂笔记》</t>
  </si>
  <si>
    <t>常熟理工学院学报</t>
  </si>
  <si>
    <t>中外文学杀子故事之比较</t>
  </si>
  <si>
    <t>延安大学学报</t>
  </si>
  <si>
    <t>谈《阅微草堂笔记》中的另类轮回故事</t>
  </si>
  <si>
    <t>贵州文史丛刊</t>
  </si>
  <si>
    <t>1000-8705/52-1004/K</t>
  </si>
  <si>
    <t>同名异质与异名同质——谈《四库全书总目》的不录传奇</t>
  </si>
  <si>
    <t>西华大学学报</t>
  </si>
  <si>
    <t>ISSN 1673-159X/CN 51-1686/N</t>
  </si>
  <si>
    <t>谈决定和相关公文的区别</t>
  </si>
  <si>
    <t>应用写作</t>
  </si>
  <si>
    <t>ISSN1003-3602/CN22-1045/H</t>
  </si>
  <si>
    <t>道统治统之争——从另一角度谈孔尚任罢官与《桃花扇》主题</t>
  </si>
  <si>
    <t>新世纪剧坛</t>
  </si>
  <si>
    <t>ISSN：1672-6367/CN：21-1491/J</t>
  </si>
  <si>
    <t>赵明</t>
  </si>
  <si>
    <t>高级讲师副教授</t>
  </si>
  <si>
    <t>“微观叙事”视阈下高校思政理论课有效性研究</t>
  </si>
  <si>
    <t>2016年度教育部人文社会科学研究专项任务项目（高校思想政治工作）</t>
  </si>
  <si>
    <t>16JDSZ2015   16JDSZ2015</t>
  </si>
  <si>
    <t>24</t>
  </si>
  <si>
    <t>全面从严治党下的党风廉政建设问责制研究</t>
  </si>
  <si>
    <t>2016年度教育部人文社会科学研究一般项目(青年基金)</t>
  </si>
  <si>
    <t>民政部2016年社会组织理论研究部级课题</t>
  </si>
  <si>
    <t>街道社会治理创新和民主协商机制研究——以浙江为例  _x000D_
（2106年全国民政论坛论文评比）</t>
  </si>
  <si>
    <t>赵红勤</t>
  </si>
  <si>
    <t>体育健身旅游对心理健康影响效应的研究</t>
  </si>
  <si>
    <t>体育时空</t>
  </si>
  <si>
    <t>ISSN1009-9329/CN65-1212/GB</t>
  </si>
  <si>
    <t>高强度间歇训练对肥胖女生大学生体成分和血脂及空腹胰岛素水平影响</t>
  </si>
  <si>
    <t>中国全科医学</t>
  </si>
  <si>
    <t>ISSN1007-9572/CN13-1222/R</t>
  </si>
  <si>
    <t>12.5</t>
  </si>
  <si>
    <t>一种仰卧起坐练习装置</t>
  </si>
  <si>
    <t>专利</t>
  </si>
  <si>
    <t>国家知识产权局</t>
  </si>
  <si>
    <t>ZL  2015 20884233.2</t>
  </si>
  <si>
    <t>发明专利</t>
  </si>
  <si>
    <t>魏一媚</t>
  </si>
  <si>
    <t>论《刘心武续红楼梦》的审美意蕴</t>
  </si>
  <si>
    <t>/ISSN 1672-8610 CN15-1064/H</t>
  </si>
  <si>
    <t>残缺者的美与健全者的丑——略论李佩甫笔下的虫嫂形象</t>
  </si>
  <si>
    <t>旅游发展研究中心</t>
  </si>
  <si>
    <t>《全国导游基础知识》</t>
  </si>
  <si>
    <t>20160316</t>
  </si>
  <si>
    <t>30.8</t>
  </si>
  <si>
    <t>全国导游人员资格统一考试模拟习题集</t>
  </si>
  <si>
    <t>3.9</t>
  </si>
  <si>
    <t>《全国导游基础知识 第十章中国旅游诗词`楹联`游记鉴赏》</t>
  </si>
  <si>
    <t>20160418</t>
  </si>
  <si>
    <t>傅林放</t>
  </si>
  <si>
    <t>论包价旅游合同相关问题</t>
  </si>
  <si>
    <t>人大复印资料《旅游管理》</t>
  </si>
  <si>
    <t>一级期刊（国家一级期刊论文）</t>
  </si>
  <si>
    <t>100</t>
  </si>
  <si>
    <t>市场治理须先从供给制度上发力</t>
  </si>
  <si>
    <t>中国旅游报</t>
  </si>
  <si>
    <t>有效的投诉处理机制是创新市场监管的突破口</t>
  </si>
  <si>
    <t>旅游经营活动须兜住安全底线</t>
  </si>
  <si>
    <t>论B2C旅游服务网络交易平台经营者的义务</t>
  </si>
  <si>
    <t>在线旅游交易平台经营规制研究</t>
  </si>
  <si>
    <t>杭州市哲社基地</t>
  </si>
  <si>
    <t>20160710</t>
  </si>
  <si>
    <t>“三社联动”机制下城市社区社会工作发展现状、问题及优化策略研究</t>
  </si>
  <si>
    <t>省民政厅</t>
  </si>
  <si>
    <t>20160910</t>
  </si>
  <si>
    <t>胡洪彬</t>
  </si>
  <si>
    <t>公共图书馆问责制:理论框架与实践探索</t>
  </si>
  <si>
    <t>图书情报知识</t>
  </si>
  <si>
    <t>机构设置、制度嵌入和全面的人民参与</t>
  </si>
  <si>
    <t>中国矿业大学学报（社科版）</t>
  </si>
  <si>
    <t>廉政问责程序中信息公开机制的建构</t>
  </si>
  <si>
    <t>电子政务</t>
  </si>
  <si>
    <t>廉政问责:一个多维理论场域的证明</t>
  </si>
  <si>
    <t>福建行政学院学报</t>
  </si>
  <si>
    <t>唯物史观视域下的五大发展理念：内在因缘与机制建构</t>
  </si>
  <si>
    <t>中共贵州省委党校学报</t>
  </si>
  <si>
    <t>廉政问责制新政：从程序设计到模型建构</t>
  </si>
  <si>
    <t>人大复印资料《中国共产党》</t>
  </si>
  <si>
    <t>国家廉政建设方略下的廉政类期刊:定位、缺位与补位</t>
  </si>
  <si>
    <t>中国出版</t>
  </si>
  <si>
    <t>“一带一路”战略研究:近期回顾与未来展望</t>
  </si>
  <si>
    <t>社会主义研究</t>
  </si>
  <si>
    <t>习近平主政浙江期间的党风廉政建设思想及其重大意义</t>
  </si>
  <si>
    <t>求实</t>
  </si>
  <si>
    <t>论执政党问责能力的系统配置与长效机制</t>
  </si>
  <si>
    <t>新疆社会科学</t>
  </si>
  <si>
    <t>廉政问责多元参与机制的建构</t>
  </si>
  <si>
    <t>中国特色社会主义研究</t>
  </si>
  <si>
    <t>国外政党的廉政问责:基本模式、现实局限和有益经验</t>
  </si>
  <si>
    <t>我国社会组织章程建设:现状检视、比较借鉴和科学完善</t>
  </si>
  <si>
    <t>生态问责的“中国道路”：过去、现在和未来</t>
  </si>
  <si>
    <t>全面从严治党下的地方廉政建设问责制研究</t>
  </si>
  <si>
    <t>教育部人文社科青年基金项目</t>
  </si>
  <si>
    <t>20160707</t>
  </si>
  <si>
    <t>32</t>
  </si>
  <si>
    <t>乡镇社会治理中的“混合模式”研究：以浙江桐乡地区“三治合一”模式为例</t>
  </si>
  <si>
    <t>民政部2016年“乡镇服务型政府建设”理论研究部级课题</t>
  </si>
  <si>
    <t>民政部2016年“中国社会组织建设与管理”理论研究部级课题</t>
  </si>
  <si>
    <t>政治新常态下思想政治教育的创新发展</t>
  </si>
  <si>
    <t>浙江旅游职业学院2016度优秀党建宣传思政论文</t>
  </si>
  <si>
    <t>科研成果院级二级</t>
  </si>
  <si>
    <t>常冬冬</t>
  </si>
  <si>
    <t>以职业能力培养为导向的《旅行社计调业务》课程改革</t>
  </si>
  <si>
    <t>20160901</t>
  </si>
  <si>
    <t>玉环县国家级海洋公园总体规划部分</t>
  </si>
  <si>
    <t>国家海洋局第二研究所</t>
  </si>
  <si>
    <t>20160603</t>
  </si>
  <si>
    <t>上海金山国家级海洋公园总体规划部分</t>
  </si>
  <si>
    <t>洞头国家级海洋公园标识导向系统施工方案</t>
  </si>
  <si>
    <t>洞头区海洋与渔业局</t>
  </si>
  <si>
    <t>2016年浙江省国内旅游抽样</t>
  </si>
  <si>
    <t>浙江省旅游局招标课题</t>
  </si>
  <si>
    <t>18</t>
  </si>
  <si>
    <t>刘建明</t>
  </si>
  <si>
    <t>论汤显祖《牡丹亭》对晚明政权的销蚀</t>
  </si>
  <si>
    <t>世界海岛旅游发展的模式和历程</t>
  </si>
  <si>
    <t>浙江舟山群岛新区旅游与健康职业学院</t>
  </si>
  <si>
    <t>20160201</t>
  </si>
  <si>
    <t>3.4</t>
  </si>
  <si>
    <t>安吉县“十三五”水上旅游发展规划</t>
  </si>
  <si>
    <t>安吉县旅委</t>
  </si>
  <si>
    <t>20161210</t>
  </si>
  <si>
    <t>4.9</t>
  </si>
  <si>
    <t>教育部</t>
  </si>
  <si>
    <t>武义县江下村3A级旅游景区规划创建方案</t>
  </si>
  <si>
    <t>武义县江下村</t>
  </si>
  <si>
    <t>20150601</t>
  </si>
  <si>
    <t>武义县坦头村3A级旅游景区规划创建方案</t>
  </si>
  <si>
    <t>坦头村</t>
  </si>
  <si>
    <t>刘君</t>
  </si>
  <si>
    <t>装备制造作为旅游产业变革核心尺度的理论分析</t>
  </si>
  <si>
    <t>ISSN 1004-8359/CN 32-1032/C</t>
  </si>
  <si>
    <t>旅游产业革命的核心尺度：装备制造---以长三角城市旅游业态发展为例</t>
  </si>
  <si>
    <t>/浙内准字0168</t>
  </si>
  <si>
    <t>社会语言学视角下旅游广告语言的历时研究</t>
  </si>
  <si>
    <t>浙江省2016年度高等教育课堂教学改革项目</t>
  </si>
  <si>
    <t>kg20160706</t>
  </si>
  <si>
    <t>朱佳斌</t>
  </si>
  <si>
    <t>产业融合视域下的体育旅游资源开发研究</t>
  </si>
  <si>
    <t>旅游纵览</t>
  </si>
  <si>
    <t>体育旅游概念探讨及开发模式研究</t>
  </si>
  <si>
    <t>商品与质量科教视野</t>
  </si>
  <si>
    <t>ISSN1006-656X/CN11-3669/T</t>
  </si>
  <si>
    <t>ISSN：2095-7483/CN：42-1853/I</t>
  </si>
  <si>
    <t>高职体育课程教学创新研究</t>
  </si>
  <si>
    <t>院级教改</t>
  </si>
  <si>
    <t>20161108</t>
  </si>
  <si>
    <t>院级常规</t>
  </si>
  <si>
    <t>20160914</t>
  </si>
  <si>
    <t>产业融合视角下宁波市体育旅游发展研究</t>
  </si>
  <si>
    <t>宁波市体育局、宁波市体育科学研究课题</t>
  </si>
  <si>
    <t>20160414</t>
  </si>
  <si>
    <t>桑华月</t>
  </si>
  <si>
    <t>后G20视阈下杭州市社区文化品牌建设的机遇与挑战</t>
  </si>
  <si>
    <t>大众文艺</t>
  </si>
  <si>
    <t>ISSN1007-5828/CN13-1129|1</t>
  </si>
  <si>
    <t>工业4.0时代的职业核心能力与高职思想政治理论课教学</t>
  </si>
  <si>
    <t>思想政治课研究</t>
  </si>
  <si>
    <t>16JDSZ2015</t>
  </si>
  <si>
    <t>省民政厅课题</t>
  </si>
  <si>
    <t>20160913</t>
  </si>
  <si>
    <t>ZMYB201622</t>
  </si>
  <si>
    <t>刘晓虎</t>
  </si>
  <si>
    <t>网球运动队高中生身心健康评述</t>
  </si>
  <si>
    <t>青年时代</t>
  </si>
  <si>
    <t>ISSN1002-6835/CN52-1032/GO</t>
  </si>
  <si>
    <t>Technical and Tactical Analysis of china women players and foreign Rivals in 2016</t>
  </si>
  <si>
    <t>亚洲体育科学学会</t>
  </si>
  <si>
    <t>Technical and Tactical Analysis of Zhang shuai and Rivals in 2016 Australian open</t>
  </si>
  <si>
    <t>孙贻慧</t>
  </si>
  <si>
    <t>高校体育课堂教学创新研究</t>
  </si>
  <si>
    <t>王霖</t>
  </si>
  <si>
    <t>浙江省高职院校高尔夫人才培养模式研究</t>
  </si>
  <si>
    <t>洪登海</t>
  </si>
  <si>
    <t>杭州市无障碍旅游产业现状调研及发展对策研究</t>
  </si>
  <si>
    <t>基于城市国际化背景下的杭州市无障碍旅游发展研究</t>
  </si>
  <si>
    <t>杭州市社会科学界联合会</t>
  </si>
  <si>
    <t>20160911</t>
  </si>
  <si>
    <t>2016HZSL013</t>
  </si>
  <si>
    <t>2016XCYB05</t>
  </si>
  <si>
    <t>浙江省残疾人无障碍旅游影响因素及对策研究</t>
  </si>
  <si>
    <t>20161208</t>
  </si>
  <si>
    <t>软件著作权</t>
  </si>
  <si>
    <t>浙江旅游职业学院2016年度党建宣传思政优秀论文三等奖</t>
  </si>
  <si>
    <t>科研成果院级三级</t>
  </si>
  <si>
    <t>程立</t>
  </si>
  <si>
    <t>李正红</t>
  </si>
  <si>
    <t>余小平</t>
  </si>
  <si>
    <t>“强化学校体育”目标下的体育教学控制及策略研究</t>
  </si>
  <si>
    <t>纵向课题</t>
  </si>
  <si>
    <t>学院教务处院级教改</t>
  </si>
  <si>
    <t>2016.12</t>
  </si>
  <si>
    <t>2017YB22</t>
  </si>
  <si>
    <t>院级一般</t>
  </si>
  <si>
    <t>现代学徒制下学生企业课堂学习效果考核评价研究——以高尔夫运动与管理专业岗位选修课为例</t>
  </si>
  <si>
    <t>教育厅教改课改课题</t>
  </si>
  <si>
    <t>kg20160712</t>
  </si>
  <si>
    <t>厅局级一般</t>
  </si>
  <si>
    <t>运动捕捉技术在高尔夫技术教学中的应用研究</t>
  </si>
  <si>
    <t>教育厅教育技术规划课题</t>
  </si>
  <si>
    <t>2016.8</t>
  </si>
  <si>
    <t>JB085</t>
  </si>
  <si>
    <t>金淑丽</t>
  </si>
  <si>
    <t>2016.2</t>
  </si>
  <si>
    <t xml:space="preserve">51-1136/G8 </t>
  </si>
  <si>
    <t>0.8</t>
  </si>
  <si>
    <t>2016.10</t>
  </si>
  <si>
    <t>33-1128/G8</t>
  </si>
  <si>
    <t>3级（其他）</t>
  </si>
  <si>
    <t>乐清市北白象镇西岑湿地公园规划</t>
  </si>
  <si>
    <t>企业</t>
  </si>
  <si>
    <t>2016HX022</t>
  </si>
  <si>
    <t>玉环芦浦百丈村国家3A级旅游景区创建方案</t>
  </si>
  <si>
    <t>2016HX</t>
  </si>
  <si>
    <t>2016杭州麦尚菜肴研发</t>
  </si>
  <si>
    <t>2016HX023</t>
  </si>
  <si>
    <t>基于现代学徒制的高职院校烹饪专业技术课程改革研究</t>
  </si>
  <si>
    <t>2016年浙江省高等教育教学改革项目</t>
  </si>
  <si>
    <t>20170102</t>
  </si>
  <si>
    <t>贾人卫</t>
  </si>
  <si>
    <t>《餐饮管理教学策略及优化建议之研究》</t>
  </si>
  <si>
    <t>《辽宁广播电视大学学报》</t>
  </si>
  <si>
    <t>ISSN1007-421X/CN21-1372/C</t>
  </si>
  <si>
    <t>金晓阳</t>
  </si>
  <si>
    <t>现代学徒制视域下烹饪专业学生“工匠精神”的培育研究</t>
  </si>
  <si>
    <t>2016年省教育厅一般科研项目</t>
  </si>
  <si>
    <t>20161203</t>
  </si>
  <si>
    <t>Y201636658</t>
  </si>
  <si>
    <t>杭州麦尚菜肴研发</t>
  </si>
  <si>
    <t>杭州麦尚科技有限公司</t>
  </si>
  <si>
    <t>20160511</t>
  </si>
  <si>
    <t>开化菜标准制定</t>
  </si>
  <si>
    <t>开发县文化旅游有限公司</t>
  </si>
  <si>
    <t>jg20160296</t>
  </si>
  <si>
    <t>王小敏</t>
  </si>
  <si>
    <t>现代食品</t>
  </si>
  <si>
    <t>ISSN:1007-3582/cn41-1434/TS</t>
  </si>
  <si>
    <t>现代学徒制视域下烹饪专业学生“工匠精神”的培养研究</t>
  </si>
  <si>
    <t>20161213</t>
  </si>
  <si>
    <t>中国烹饪概论</t>
  </si>
  <si>
    <t>20160113</t>
  </si>
  <si>
    <t>978-7-5637-3297-5</t>
  </si>
  <si>
    <t>19.8</t>
  </si>
  <si>
    <t>项顺贵</t>
  </si>
  <si>
    <t>被消解和重构的“议程设置理论”--自媒体时代高校大学生思想政治教育模式探索与研究</t>
  </si>
  <si>
    <t>浙江省教育科学规划办</t>
  </si>
  <si>
    <t>20160131</t>
  </si>
  <si>
    <t>2016SCG307</t>
  </si>
  <si>
    <t>全国导游人员资格考试模拟试题汇编(2016)</t>
  </si>
  <si>
    <t>20160831</t>
  </si>
  <si>
    <t>978-7-5637-3448-1</t>
  </si>
  <si>
    <t>6.7</t>
  </si>
  <si>
    <t>徐迅</t>
  </si>
  <si>
    <t>不同烹调方法对牛里脊营养和感官品质的影响</t>
  </si>
  <si>
    <t>食品工业科技</t>
  </si>
  <si>
    <t>ISSN：1002-0306/CN：11-1759/TS</t>
  </si>
  <si>
    <t>32.5</t>
  </si>
  <si>
    <t>基于学生效能提升的真空烹饪菜肴推广</t>
  </si>
  <si>
    <t>国家旅游局万名旅游英才计划高职组双师型培养项目</t>
  </si>
  <si>
    <t>WMYC20164-1070</t>
  </si>
  <si>
    <t>冯瑞元</t>
  </si>
  <si>
    <t>A级校园景区下的实训基地运行模式探讨——以浙江旅游职业学院为例</t>
  </si>
  <si>
    <t>教育</t>
  </si>
  <si>
    <t>立德树人视野下“旅院精神”在思政教育实践中的路径探索</t>
  </si>
  <si>
    <t>院级宣传专项</t>
  </si>
  <si>
    <t>2016XCYB03</t>
  </si>
  <si>
    <t>被消解和重构的“议程设置理论”——自媒体时代高校大学生思想政治教育模式探索与研究</t>
  </si>
  <si>
    <t>何宏</t>
  </si>
  <si>
    <t>实践服务型旅游英才培养的途径</t>
  </si>
  <si>
    <t>ISSN1004-3292/CN13-1138/k</t>
  </si>
  <si>
    <t>穿青人饮食习俗初探</t>
  </si>
  <si>
    <t>2016年浙江省教育厅一般科研项目</t>
  </si>
  <si>
    <t>浙江省2016年度高等教育教学改革项目</t>
  </si>
  <si>
    <t>课堂教学视角的《烹饪营养》教材建设</t>
  </si>
  <si>
    <t>院级教学改革研究项目</t>
  </si>
  <si>
    <t>2017YB17</t>
  </si>
  <si>
    <t>浙江旅游博物馆陈列制品：文本与设计集</t>
  </si>
  <si>
    <t>中外饮食文化(第二版) _x000D_
十二五职业教育国家规划教材</t>
  </si>
  <si>
    <t>ISBN978-7-301-23850-9</t>
  </si>
  <si>
    <t>32.9</t>
  </si>
  <si>
    <t>吴强</t>
  </si>
  <si>
    <t>“互联网+”视域下《烹调工艺》课程教学改革实践与研究</t>
  </si>
  <si>
    <t>20161228</t>
  </si>
  <si>
    <t>2017YB16</t>
  </si>
  <si>
    <t>浙江省人力资源和社会保障厅职业能力建设处</t>
  </si>
  <si>
    <t>职业学校中式面点技术咨询</t>
  </si>
  <si>
    <t>2016HX035</t>
  </si>
  <si>
    <t>2016HX036</t>
  </si>
  <si>
    <t>新媒体环境下“老字号”餐饮的品牌传播与营销创新研究</t>
  </si>
  <si>
    <t>20151225</t>
  </si>
  <si>
    <t>2015zd03</t>
  </si>
  <si>
    <t>应小青</t>
  </si>
  <si>
    <t>浅谈餐厅如何吸引年轻消费群体</t>
  </si>
  <si>
    <t>才智</t>
  </si>
  <si>
    <t>ISSN1673-0208/CN22-1357/C</t>
  </si>
  <si>
    <t>高职烹饪专业立体式创业创新教育的实践与思考--以中西面点工艺专业为例</t>
  </si>
  <si>
    <t>ISSN1003-1073/CN41-1372/D</t>
  </si>
  <si>
    <t>面点制作创新思路</t>
  </si>
  <si>
    <t>ISSN1007-3582/CN41-1434/TS</t>
  </si>
  <si>
    <t>高职烹饪专业立体式创业创新教育的实践探索  ----以中西面点工艺专业为例</t>
  </si>
  <si>
    <t>2017YB18</t>
  </si>
  <si>
    <t>史涛</t>
  </si>
  <si>
    <t>餐饮企业自媒体营销及其传播优化策略研究</t>
  </si>
  <si>
    <t>ISSN1671-5543/CN50-9206</t>
  </si>
  <si>
    <t>现代师徒制视角下工作场所学习与教学革新研究</t>
  </si>
  <si>
    <t>20151231</t>
  </si>
  <si>
    <t>2015ZD03</t>
  </si>
  <si>
    <t>王琪</t>
  </si>
  <si>
    <t>浅谈人文情境教学法在课程教学实践中的应用</t>
  </si>
  <si>
    <t>ISSN：1672-8610/CN：15-1064/H</t>
  </si>
  <si>
    <t>浅谈我国餐饮业供给侧结构性改革的实践途径</t>
  </si>
  <si>
    <t>山西煤炭管理干部学院学报</t>
  </si>
  <si>
    <t>ISSN：1008-8881/CN：14-1247/D</t>
  </si>
  <si>
    <t>嵌入式CBE教学法《餐饮服务与管理》教学新模式研究——基于企业职业能力培养视角</t>
  </si>
  <si>
    <t>ISSN：2095-6711/CN：13-9000/G</t>
  </si>
  <si>
    <t>卜俊芝</t>
  </si>
  <si>
    <t>程礼安</t>
  </si>
  <si>
    <t>南宋失传菜“复活”市场分析</t>
  </si>
  <si>
    <t>ISSN1672——8610/CN15——1064/H</t>
  </si>
  <si>
    <t>现代学徒制视域下烹饪专业学生“工匠精神”的培养</t>
  </si>
  <si>
    <t>20161205</t>
  </si>
  <si>
    <t>华蕾</t>
  </si>
  <si>
    <t>中学二级</t>
  </si>
  <si>
    <t>响应面法优化鱼香味型烹饪参数及主成分识别研究</t>
  </si>
  <si>
    <t>食品研究与开发</t>
  </si>
  <si>
    <t>ISSN:1005-6521/CN:12-1231/TS</t>
  </si>
  <si>
    <t>刘鑫鑫</t>
  </si>
  <si>
    <t>助理讲师</t>
  </si>
  <si>
    <t>提高高职西点工艺课程教学质量</t>
  </si>
  <si>
    <t>浙江省人力资源和社会保障厅职业能力建议处</t>
  </si>
  <si>
    <t>高职烹饪专业立体式创业创新教育的实践探索-以中西面点工艺专业为例</t>
  </si>
  <si>
    <t>王玉宝</t>
  </si>
  <si>
    <t>高级讲师</t>
  </si>
  <si>
    <t>基于现代学徒制的高职烹饪专业实习评价体系的研究与实践</t>
  </si>
  <si>
    <t>2017院级教改课题</t>
  </si>
  <si>
    <t>20160926</t>
  </si>
  <si>
    <t>0.22</t>
  </si>
  <si>
    <t>0.46</t>
  </si>
  <si>
    <t>严利强</t>
  </si>
  <si>
    <t>公共营养师社会需求现状及应具备的职业能力</t>
  </si>
  <si>
    <t>现代商贸工业</t>
  </si>
  <si>
    <t>ISSN 1672-3198/CN42-1687/T</t>
  </si>
  <si>
    <t>倪淑颖</t>
  </si>
  <si>
    <t>高职院校实践型学生社团产教联动机制研究</t>
  </si>
  <si>
    <t>俞莹莹</t>
  </si>
  <si>
    <t>浙江旅游职业学院2016年党建思政论文二等奖</t>
  </si>
  <si>
    <t>沈昕苒</t>
  </si>
  <si>
    <t>新时期以来饮食文学中的女性写作</t>
  </si>
  <si>
    <t>《重庆交通大学学报》</t>
  </si>
  <si>
    <t>ISSN:1674-0297/CN:50-1191/C</t>
  </si>
  <si>
    <t>高职院校烹饪专业人文类课程设置模式探析</t>
  </si>
  <si>
    <t>《语文学刊》</t>
  </si>
  <si>
    <t>ISSN:1672-8610/CN:15-1064/H</t>
  </si>
  <si>
    <t>《当代大陆饮食文学代表女作家研究——以殳俏为例》</t>
  </si>
  <si>
    <t>牟丹</t>
  </si>
  <si>
    <t>永康市龙山镇后宅村生态休闲规划</t>
  </si>
  <si>
    <t>永康市龙山镇人民政府</t>
  </si>
  <si>
    <t>20160809</t>
  </si>
  <si>
    <t>淳安县梓桐镇乡村环溪绿道风情带项目策划</t>
  </si>
  <si>
    <t>淳安县梓桐镇人民政府</t>
  </si>
  <si>
    <t>衢州市4A级旅游景区暗访项目</t>
  </si>
  <si>
    <t>衢州市旅游局</t>
  </si>
  <si>
    <t>上虞区中华孝德园2016年度研发服务</t>
  </si>
  <si>
    <t>绍兴市上虞区虞舜旅游实业有限公司</t>
  </si>
  <si>
    <t>3.75</t>
  </si>
  <si>
    <t>海盐县南北湖风景区“十三五”发展战略研究</t>
  </si>
  <si>
    <t>海盐县南北湖旅游投资集团有限公司</t>
  </si>
  <si>
    <t>20160104</t>
  </si>
  <si>
    <t>玉环县海岛旅游目的地规划台账</t>
  </si>
  <si>
    <t>玉环县风景旅游局</t>
  </si>
  <si>
    <t>20160409</t>
  </si>
  <si>
    <t>陈友军</t>
  </si>
  <si>
    <t>杭州富阳黄公望隐居地创建4A级景区台账</t>
  </si>
  <si>
    <t>杭州富阳运动休闲产业投资有限公司东洲分公司</t>
  </si>
  <si>
    <t>20150414</t>
  </si>
  <si>
    <t>浦江神丽峡创建4A级景区台账</t>
  </si>
  <si>
    <t>浦江县风景旅游管理局</t>
  </si>
  <si>
    <t>20151113</t>
  </si>
  <si>
    <t>民俗文化传承与创新——苏浙皖红色文化传承与创新模式研究</t>
  </si>
  <si>
    <t>邬燕</t>
  </si>
  <si>
    <t>新常态背景下会展全业态融合创新模式研究</t>
  </si>
  <si>
    <t>浙江省高校重大人文社科项目攻关计划,青年重点项目</t>
  </si>
  <si>
    <t>2014QN034</t>
  </si>
  <si>
    <t>省部级重点科研项目</t>
  </si>
  <si>
    <t>150</t>
  </si>
  <si>
    <t>余晨杰</t>
  </si>
  <si>
    <t>休闲观光农业经济现状及未来发展</t>
  </si>
  <si>
    <t>经贸实践杂志</t>
  </si>
  <si>
    <t>ISSN1671-3494/CN33-1258/F</t>
  </si>
  <si>
    <t>OTO精准对接创新展览模式的探讨</t>
  </si>
  <si>
    <t>决策与信息杂志</t>
  </si>
  <si>
    <t>ISSN1002-8129/CN42-1128/C</t>
  </si>
  <si>
    <t>杭州会展旅游业的发展前景分析</t>
  </si>
  <si>
    <t>科技经济导刊</t>
  </si>
  <si>
    <t>ISSN2096-1995/CN37-1508/N</t>
  </si>
  <si>
    <t>张春丽</t>
  </si>
  <si>
    <t>中国旅游业碳排放总量的测度及其特征分析</t>
  </si>
  <si>
    <t>江苏师范大学学报</t>
  </si>
  <si>
    <t>2095-5170/32-1833/C</t>
  </si>
  <si>
    <t>康保苓</t>
  </si>
  <si>
    <t>苏轼茶道美学探析</t>
  </si>
  <si>
    <t>ISSN1008-2638/CN23-1435/C</t>
  </si>
  <si>
    <t>茶产业跨界融合、创新发展的策略</t>
  </si>
  <si>
    <t>民建杭州市委会</t>
  </si>
  <si>
    <t>20160615</t>
  </si>
  <si>
    <t>调研课题：弘扬茶文化 振兴茶产业</t>
  </si>
  <si>
    <t>民建浙江省委会</t>
  </si>
  <si>
    <t>20160612</t>
  </si>
  <si>
    <t>多元合力、立体架构、互融共育——基于浙旅院卓越茶文化人才培养的实践</t>
  </si>
  <si>
    <t>打造“历史与现实结合的韵味杭州”内涵和路径研究</t>
  </si>
  <si>
    <t>杭州市哲社办</t>
  </si>
  <si>
    <t>《西溪研究报告》  &lt;br/&gt;之国际旅游综合体建设的西溪模式</t>
  </si>
  <si>
    <t>张捷雷</t>
  </si>
  <si>
    <t>会展策划实务</t>
  </si>
  <si>
    <t>东南大学出版社</t>
  </si>
  <si>
    <t>9787564166106</t>
  </si>
  <si>
    <t>33.9</t>
  </si>
  <si>
    <t>杭宇</t>
  </si>
  <si>
    <t>旅游微博营销策略分析</t>
  </si>
  <si>
    <t>中国商论</t>
  </si>
  <si>
    <t>ISSN 2096-0298/CN 10-1337/F</t>
  </si>
  <si>
    <t>德国会展人才培养模式研究</t>
  </si>
  <si>
    <t>管理观察</t>
  </si>
  <si>
    <t>ISSN 1674-2877/CN 11-5688/F</t>
  </si>
  <si>
    <t>汪亮</t>
  </si>
  <si>
    <t>绍兴市“十三五”旅游业发展规划</t>
  </si>
  <si>
    <t>绍兴市旅游委员会</t>
  </si>
  <si>
    <t>5.80</t>
  </si>
  <si>
    <t>柯桥区安昌古镇4A级旅游景区创建规划</t>
  </si>
  <si>
    <t>柯桥区安昌古镇保护与开发委员会</t>
  </si>
  <si>
    <t>20160508</t>
  </si>
  <si>
    <t>13.2</t>
  </si>
  <si>
    <t>郎富平</t>
  </si>
  <si>
    <t>杭州市跨贸小镇4A级景区创建规划</t>
  </si>
  <si>
    <t>杭州新天地集团有限公司</t>
  </si>
  <si>
    <t>丽水市避暑旅游专项规划</t>
  </si>
  <si>
    <t>丽水市旅游委员会</t>
  </si>
  <si>
    <t>20150701</t>
  </si>
  <si>
    <t>长兴县江南小延安红色旅游区提升方案</t>
  </si>
  <si>
    <t>长兴县煤山镇人民政府</t>
  </si>
  <si>
    <t>20150401</t>
  </si>
  <si>
    <t>第四届院级教学成果奖</t>
  </si>
  <si>
    <t>教学成果院级三级</t>
  </si>
  <si>
    <t>2015年度奖教基金重大科研成果奖</t>
  </si>
  <si>
    <t>3.3</t>
  </si>
  <si>
    <t>金加升</t>
  </si>
  <si>
    <t>现代学徒制下高尔夫专业学生企业教学实习阶段的考核评价研究</t>
  </si>
  <si>
    <t>学院科研处青年专项</t>
  </si>
  <si>
    <t>20160720</t>
  </si>
  <si>
    <t>2016KYYB13</t>
  </si>
  <si>
    <t>“学训融合，双导共建”的高尔夫球运动与管理专业人才培养模式研究</t>
  </si>
  <si>
    <t>2017YB09</t>
  </si>
  <si>
    <t>20161214</t>
  </si>
  <si>
    <t>20160815</t>
  </si>
  <si>
    <t>现代学徒制的高职院校高尔夫专业实习效能研究</t>
  </si>
  <si>
    <t>国家旅游局万名英才双师项目</t>
  </si>
  <si>
    <t>69</t>
  </si>
  <si>
    <t>浙江省自驾车房车营地发展现状及对策研究</t>
  </si>
  <si>
    <t>学院合作发展处</t>
  </si>
  <si>
    <t>2016HYZD02</t>
  </si>
  <si>
    <t>张素</t>
  </si>
  <si>
    <t>基于旅游目的地营销的节庆会展主题定位评价——以浙江省为例</t>
  </si>
  <si>
    <t>2015ZC19</t>
  </si>
  <si>
    <t>旅游节庆主题定位与旅游者效益感知——以舟山两个典型节庆定性分析为</t>
  </si>
  <si>
    <t>2016YB09</t>
  </si>
  <si>
    <t>旅游景区无形资产构成因素及评价指标体系研究</t>
  </si>
  <si>
    <t>清华大学出版社</t>
  </si>
  <si>
    <t>吕汝健</t>
  </si>
  <si>
    <t>安徽太平湖、半汤国际温泉养生旅游度假区游客满意度及游客行为问卷</t>
  </si>
  <si>
    <t>蜗牛（北京）景区管理有限公司</t>
  </si>
  <si>
    <t>绍兴市柯桥区文化旅游产业发展规划</t>
  </si>
  <si>
    <t>绍兴市柯桥区旅游局</t>
  </si>
  <si>
    <t>2.3</t>
  </si>
  <si>
    <t>岱山县凉峙风情渔村详细规划</t>
  </si>
  <si>
    <t>岱山县风景旅游管理局</t>
  </si>
  <si>
    <t>20140707</t>
  </si>
  <si>
    <t>柯城区杜立特突袭一致旅游项目初步方案策划设计</t>
  </si>
  <si>
    <t>衢州市柯城区双港街道办事处</t>
  </si>
  <si>
    <t>浦江县冷坞村3A级旅游景区创建规划申报材料制作</t>
  </si>
  <si>
    <t>浦江县中余乡人民政府</t>
  </si>
  <si>
    <t>20160813</t>
  </si>
  <si>
    <t>海盐三毛乐园3A级旅游景区创建规划</t>
  </si>
  <si>
    <t>海盐三毛乐园</t>
  </si>
  <si>
    <t>四川西岭雪山、花山湾旅游度假区游客满意度及游客行为问卷调查</t>
  </si>
  <si>
    <t>20161009</t>
  </si>
  <si>
    <t>千岛湖禾易幽谷养生旅游区总体规划</t>
  </si>
  <si>
    <t>杭州禾易生态农业开发有限公司</t>
  </si>
  <si>
    <t>顾雅青</t>
  </si>
  <si>
    <t>海岛旅游目的地居民社会心理承载力及评价指标体系研究</t>
  </si>
  <si>
    <t>浙江省旅游科学研究</t>
  </si>
  <si>
    <t>全域旅游背景下海岛旅游开发生态补偿研究—以舟山群岛新区为例</t>
  </si>
  <si>
    <t>学院高层次培育项目</t>
  </si>
  <si>
    <t>20160509</t>
  </si>
  <si>
    <t>基于微信公众平台的《旅游策划》课程线上线下互动式学习模式研究</t>
  </si>
  <si>
    <t>20160921</t>
  </si>
  <si>
    <t>重点培育高等级景区暗访工作项目</t>
  </si>
  <si>
    <t>陈唐</t>
  </si>
  <si>
    <t>20160731</t>
  </si>
  <si>
    <t>978-7-5641-6610-6</t>
  </si>
  <si>
    <t>叶斐</t>
  </si>
  <si>
    <t>舟山海岛旅游国际化研究</t>
  </si>
  <si>
    <t>国际海岛旅游大会执委会办公室</t>
  </si>
  <si>
    <t>20160628</t>
  </si>
  <si>
    <t>舟山市定海远洋渔业小镇总规及3A级景区创建方案</t>
  </si>
  <si>
    <t>舟山西码头海洋生物产业园开发有限公司</t>
  </si>
  <si>
    <t>20160822</t>
  </si>
  <si>
    <t>浙江省第五届运动休闲旅游节活动项目评估报告</t>
  </si>
  <si>
    <t>柯桥区旅游局</t>
  </si>
  <si>
    <t>20161101</t>
  </si>
  <si>
    <t>2.48</t>
  </si>
  <si>
    <t>何兵雄</t>
  </si>
  <si>
    <t>高尔夫球场球童服务评价体系</t>
  </si>
  <si>
    <t>合作发展处</t>
  </si>
  <si>
    <t>20161230</t>
  </si>
  <si>
    <t>2015YB02</t>
  </si>
  <si>
    <t>20160729</t>
  </si>
  <si>
    <t>20160811</t>
  </si>
  <si>
    <t>陈洁菡</t>
  </si>
  <si>
    <t>杭州市萧山区旅游景区暗访</t>
  </si>
  <si>
    <t>杭州市萧山区旅游局</t>
  </si>
  <si>
    <t>20160411</t>
  </si>
  <si>
    <t>绍兴市镜湖湿地3A4A级景区创建规划</t>
  </si>
  <si>
    <t>绍兴市城北新城建设投资有限公司</t>
  </si>
  <si>
    <t>20160611</t>
  </si>
  <si>
    <t>6.76</t>
  </si>
  <si>
    <t>京杭大运河杭州景区品质提升专项行动实施方案</t>
  </si>
  <si>
    <t>杭州运河集团文化旅游有限公司</t>
  </si>
  <si>
    <t>浙江省重点培育高等级旅游景区暗访工作</t>
  </si>
  <si>
    <t>高元龙</t>
  </si>
  <si>
    <t>高尔夫球手运动损伤致因及预防的研究</t>
  </si>
  <si>
    <t>当代体育科技</t>
  </si>
  <si>
    <t>ISSN2095-2813/CN23-1579/G8</t>
  </si>
  <si>
    <t>院级青年行业课题</t>
  </si>
  <si>
    <t>吴侃侃</t>
  </si>
  <si>
    <t>高级工程师</t>
  </si>
  <si>
    <t>舟山定海远洋渔业小镇旅游总体规划</t>
  </si>
  <si>
    <t>20160714</t>
  </si>
  <si>
    <t>15.6</t>
  </si>
  <si>
    <t>毛近菲</t>
  </si>
  <si>
    <t>后G20时代浙江茶产业面临的机遇、挑战和对策</t>
  </si>
  <si>
    <t>Y201636914</t>
  </si>
  <si>
    <t>浙江省高等旅游景区暗访工作</t>
  </si>
  <si>
    <t>西溪国家湿地公园景区游客满意度调查</t>
  </si>
  <si>
    <t>西溪国家湿地公园</t>
  </si>
  <si>
    <t>20160406</t>
  </si>
  <si>
    <t>姚海琴</t>
  </si>
  <si>
    <t>家庭型乡村旅游发展对农户收入的影响机制及效果研究——来自浙江、四</t>
  </si>
  <si>
    <t>经济地理</t>
  </si>
  <si>
    <t>1000-8462/43-1126/K</t>
  </si>
  <si>
    <t>55</t>
  </si>
  <si>
    <t>“双元、融合”视角下景区专业学生实习效能提升研究</t>
  </si>
  <si>
    <t>国家旅游局</t>
  </si>
  <si>
    <t>中德两国职业教育企业参与模式比较研究</t>
  </si>
  <si>
    <t>浙江省教育科学规划研究课题</t>
  </si>
  <si>
    <t>20160308</t>
  </si>
  <si>
    <t>2016SCG024</t>
  </si>
  <si>
    <t>旅游景区服务</t>
  </si>
  <si>
    <t>机械工业出版社</t>
  </si>
  <si>
    <t>978-7-111-53258-3</t>
  </si>
  <si>
    <t>44.2</t>
  </si>
  <si>
    <t>温燕</t>
  </si>
  <si>
    <t>基于Ordered Probit模型分析的居民休闲生活满意度的影</t>
  </si>
  <si>
    <t>陈蔚</t>
  </si>
  <si>
    <t>基于结构方程的生态旅游社区参与中居民环境态度及环境行为研究</t>
  </si>
  <si>
    <t>浙江旅游职业学院院报</t>
  </si>
  <si>
    <t>休闲体验、地方依附及其对乡村休闲旅游者负责任环境行为的影响研究</t>
  </si>
  <si>
    <t>20160820</t>
  </si>
  <si>
    <t>2016HZSL</t>
  </si>
  <si>
    <t>院级青年科研</t>
  </si>
  <si>
    <t>2016KYYB06</t>
  </si>
  <si>
    <t>杭州市哲学社会科学规划课题</t>
  </si>
  <si>
    <t>G17JC010</t>
  </si>
  <si>
    <t>舟山市远洋渔业小镇旅游总体规划</t>
  </si>
  <si>
    <t>舟山西码头海洋生物产业园开发公司</t>
  </si>
  <si>
    <t>2016XH01</t>
  </si>
  <si>
    <t>曹慧群</t>
  </si>
  <si>
    <t>大学生党员党性教育创新视阈下的红色资源运用研究——以浙江省为例</t>
  </si>
  <si>
    <t>浙江红色资源在大学生党员党性教育中的价值及实现路径研究</t>
  </si>
  <si>
    <t>山东农业工程学院学报</t>
  </si>
  <si>
    <t>院级青年课题</t>
  </si>
  <si>
    <t>蒋杭玲</t>
  </si>
  <si>
    <t>基于使用与满足理论的高校微信公众平台构建研究</t>
  </si>
  <si>
    <t>法制博览</t>
  </si>
  <si>
    <t>ISSN2095-4379/CN14-1188/D</t>
  </si>
  <si>
    <t>教育厅一般课题</t>
  </si>
  <si>
    <t>安吉深溪峡谷4A级景区和中张、景溪两个3A级景区规划设计服务</t>
  </si>
  <si>
    <t>安吉县报福镇人民政府</t>
  </si>
  <si>
    <t>科研总分</t>
    <phoneticPr fontId="2" type="noConversion"/>
  </si>
  <si>
    <t>陈琦</t>
  </si>
  <si>
    <t>高级讲师、副教授</t>
  </si>
  <si>
    <t>“对分课堂”在《饭店收益管理》课程教学的实践</t>
  </si>
  <si>
    <t>ISSN 1673-1069/CN 13-1355/F</t>
  </si>
  <si>
    <t>酒店服务心理学</t>
  </si>
  <si>
    <t>郑州大学出版社</t>
  </si>
  <si>
    <t>9787564531126</t>
  </si>
  <si>
    <t>27.112</t>
  </si>
  <si>
    <t>顾燕云</t>
  </si>
  <si>
    <t>长三角地区影视基地的发展对策</t>
  </si>
  <si>
    <t>环球市场信息导报</t>
  </si>
  <si>
    <t>ISSN1005-4901/CN11-3459/F</t>
  </si>
  <si>
    <t>浅析影视旅游的发展现状和原因</t>
  </si>
  <si>
    <t>浙江省级精品在线课程《餐饮服务与管理》</t>
  </si>
  <si>
    <t>何立萍</t>
  </si>
  <si>
    <t>跟着我们驶向世界上最美的地方-邮轮旅行之读物</t>
  </si>
  <si>
    <t>浙江省社科联普及课题</t>
  </si>
  <si>
    <t>20160816</t>
  </si>
  <si>
    <t>17ND23</t>
  </si>
  <si>
    <t>旅游职业院校毕业生流向与职业认同的差异化形成机制研究</t>
  </si>
  <si>
    <t>2016YB06</t>
  </si>
  <si>
    <t>积极心理学视角下高校学生档案管理与辅导员智能联动机制探索</t>
  </si>
  <si>
    <t>2016SZYB067</t>
  </si>
  <si>
    <t>20161019</t>
  </si>
  <si>
    <t>酒水知识与酒吧管理</t>
  </si>
  <si>
    <t>978-7-5637-3394-1</t>
  </si>
  <si>
    <t>15.4</t>
  </si>
  <si>
    <t>20161008</t>
  </si>
  <si>
    <t>院级教学成果一等奖</t>
  </si>
  <si>
    <t>20160323</t>
  </si>
  <si>
    <t>教学成果院级一级</t>
  </si>
  <si>
    <t>乐盈</t>
  </si>
  <si>
    <t>乡村旅游中民宿发展状况与对策研究</t>
  </si>
  <si>
    <t>新丝路</t>
  </si>
  <si>
    <t>ISSN 2095-9923/CN 61-1499/C</t>
  </si>
  <si>
    <t>新趋势下酒店管理的融合创新分析</t>
  </si>
  <si>
    <t>中国战略新兴产业</t>
  </si>
  <si>
    <t>ISSN2095-6657/CN10-1156/F</t>
  </si>
  <si>
    <t>低碳旅游视角下酒店管理模式</t>
  </si>
  <si>
    <t>ISSN 2095-2112/CN 22-1401/G2</t>
  </si>
  <si>
    <t>浙江省高等学校教育信息化评价指标体系研究</t>
  </si>
  <si>
    <t>JA039</t>
  </si>
  <si>
    <t>14</t>
  </si>
  <si>
    <t>吴军卫</t>
  </si>
  <si>
    <t>中国经济型酒店引进风险投资发展研究</t>
  </si>
  <si>
    <t>酒店企业绩效管理体系建设研究</t>
  </si>
  <si>
    <t>叶秀霜</t>
  </si>
  <si>
    <t>全域旅游视域下经济型酒店顾客满意度提升策略</t>
  </si>
  <si>
    <t>武汉商学院学报</t>
  </si>
  <si>
    <t>ISSN2095-7955/CN42-1860/F</t>
  </si>
  <si>
    <t>论政府采购招投标中的歧视性条款--以物业服务项目为例</t>
  </si>
  <si>
    <t>ISSN1647-3520/CN14-1347/G2</t>
  </si>
  <si>
    <t>物业管理专业就业易招生难现象初探</t>
  </si>
  <si>
    <t>开合之间：锁具上的绝美风景</t>
  </si>
  <si>
    <t>2017年度浙江省社科联社科普及重点课题</t>
  </si>
  <si>
    <t>20160908</t>
  </si>
  <si>
    <t>17ZD10</t>
  </si>
  <si>
    <t>我院现代学徒制“热传递”受阻问题的纾解</t>
  </si>
  <si>
    <t>学院2017教改课题</t>
  </si>
  <si>
    <t>2017YB01</t>
  </si>
  <si>
    <t>基于对分课堂模式的理论教学改革</t>
  </si>
  <si>
    <t>2017YB03</t>
  </si>
  <si>
    <t>物业服务礼仪</t>
  </si>
  <si>
    <t>978-7-302-45335-2</t>
  </si>
  <si>
    <t>35.65</t>
  </si>
  <si>
    <t>张水芳</t>
  </si>
  <si>
    <t>低碳旅游视角下酒店管理模式探讨</t>
  </si>
  <si>
    <t>《时代金融》</t>
  </si>
  <si>
    <t>ISSN1672-8661/CN53-1195/F</t>
  </si>
  <si>
    <t>提高《餐饮服务与管理》课程实训效果的策略研究</t>
  </si>
  <si>
    <t>《鸭绿江》</t>
  </si>
  <si>
    <t>ISSN1003-4099/CN21-1037/I</t>
  </si>
  <si>
    <t>旅游餐饮文化对提升酒店服务的价值探讨</t>
  </si>
  <si>
    <t>方敏</t>
  </si>
  <si>
    <t>基于旅游地意象的临安市民宿发展研究</t>
  </si>
  <si>
    <t>ISSN1673-9272/CN43-1478/F</t>
  </si>
  <si>
    <t>基于EEM的国内旅游者情感体验研究</t>
  </si>
  <si>
    <t>旅游论坛</t>
  </si>
  <si>
    <t>ISSN1674-3784/CN45-1363/K</t>
  </si>
  <si>
    <t>高职院校自主招生选拔制度的有效性研究——基于专业认同视角</t>
  </si>
  <si>
    <t>智慧旅游背景下旅游App的持续性使用意愿研究</t>
  </si>
  <si>
    <t>旅游学刊</t>
  </si>
  <si>
    <t>ISSN1002-5006/CN11-1120/K</t>
  </si>
  <si>
    <t>基于高质量就业的住宿餐饮业人才培养模式研究</t>
  </si>
  <si>
    <t>浙江省教育规划课题</t>
  </si>
  <si>
    <t>2016SCG309</t>
  </si>
  <si>
    <t>基于OBE的旅游人才培养目标研究</t>
  </si>
  <si>
    <t>基于重大事件的浙江省入境旅游经济波动研究——基于G20峰会的市政数据</t>
  </si>
  <si>
    <t>2016年院级青年科研团队培育项目</t>
  </si>
  <si>
    <t>20160309</t>
  </si>
  <si>
    <t>高职酒店管理专业“全程职业化培养”实践教学模式研究</t>
  </si>
  <si>
    <t>“万名旅游英才计划”2016年度“双师型”教师培养项目</t>
  </si>
  <si>
    <t>WMYC20164-1066</t>
  </si>
  <si>
    <t>高星级酒店中酒店管理专业高职生流失现象的探索与研究---以长三角“五星联盟院校”为例</t>
  </si>
  <si>
    <t>2016JGYB05</t>
  </si>
  <si>
    <t>浙江省社科联社科普及课题</t>
  </si>
  <si>
    <t>2017年学院教改课题</t>
  </si>
  <si>
    <t>基于重大事件的区域入境旅游经济波动与应对机制研究---以杭州G20峰会为例</t>
  </si>
  <si>
    <t>2016年浙江省软科学研究项目</t>
  </si>
  <si>
    <t>2017C35069</t>
  </si>
  <si>
    <t>全域旅游背景下浙江省民宿发展模式与对策研究</t>
  </si>
  <si>
    <t>20161124</t>
  </si>
  <si>
    <t>基于HOLT预测模型上的中国邮轮旅游服务型人才需求研究</t>
  </si>
  <si>
    <t>浙江省教育厅一般科研项目</t>
  </si>
  <si>
    <t>Y201636916</t>
  </si>
  <si>
    <t>高职院校《中餐服务》（双语）课程的双语教材改革与建设研究</t>
  </si>
  <si>
    <t>2017YB02</t>
  </si>
  <si>
    <t>浙江省特色小镇建设模式研究</t>
  </si>
  <si>
    <t>浙江旅游职业学院2016年旅游科学研究专项课题</t>
  </si>
  <si>
    <t>20161209</t>
  </si>
  <si>
    <t>2016LYZX06</t>
  </si>
  <si>
    <t>沃斌峰</t>
  </si>
  <si>
    <t>基于现代学徒制的“学习领域”课程开发与研究</t>
  </si>
  <si>
    <t>浙江省教育科学规划课题</t>
  </si>
  <si>
    <t>20160128</t>
  </si>
  <si>
    <t>2016SCG308</t>
  </si>
  <si>
    <t>面向实践—中国特色现代学徒制下学习领域课程开发研究</t>
  </si>
  <si>
    <t>学院高层次科研成果及青年科研团队培育项目</t>
  </si>
  <si>
    <t>周寒琼</t>
  </si>
  <si>
    <t>浙江旅游企业间服务共享式合作模式与实现机制研究</t>
  </si>
  <si>
    <t>2016院级青年行业课题</t>
  </si>
  <si>
    <t>2016HYYB</t>
  </si>
  <si>
    <t>旅游高职院校教育国际化发展研究——基于世界旅游组织教育质量认证体系</t>
  </si>
  <si>
    <t>2016浙江省教育科学规划课题</t>
  </si>
  <si>
    <t>2016SCG311</t>
  </si>
  <si>
    <t>客房服务与管理</t>
  </si>
  <si>
    <t>中央财政经济出版社</t>
  </si>
  <si>
    <t>978-7-5095-6540-7/F</t>
  </si>
  <si>
    <t>34.55</t>
  </si>
  <si>
    <t>赵炜</t>
  </si>
  <si>
    <t>高职院校校内实训室使用与管理之我见</t>
  </si>
  <si>
    <t>《前厅服务与管理》教学改革实践探索</t>
  </si>
  <si>
    <t>ISSN1025-5761/</t>
  </si>
  <si>
    <t>高职院校教师在课程教学衔接时的问题与策略探析——以酒店管理专业为例</t>
  </si>
  <si>
    <t>基于《饭店概论》课程教学的几点思考</t>
  </si>
  <si>
    <t>统计与管理</t>
  </si>
  <si>
    <t>ISSN1674-537X/CN13-1395/C</t>
  </si>
  <si>
    <t>基于智慧旅游平台的浙江省乡村旅游提升研究</t>
  </si>
  <si>
    <t>2016ZD01</t>
  </si>
  <si>
    <t>张雪丽</t>
  </si>
  <si>
    <t>乡村旅游转型升级背景下的民宿产业定位、现状及其发展途径分析——以杭州市民宿业为例</t>
  </si>
  <si>
    <t>价值工程</t>
  </si>
  <si>
    <t>ISSN1006-4311/CN13-1085/N</t>
  </si>
  <si>
    <t>乡愁情怀还是美梦难现：乡村民宿经营风险感知调研</t>
  </si>
  <si>
    <t>顾客参与服务创新对其重购意愿的影响机理研究——以中端连锁酒店为例</t>
  </si>
  <si>
    <t>院级重点</t>
  </si>
  <si>
    <t>2016KYZD02</t>
  </si>
  <si>
    <t>乡愁情怀还是美梦难现：乡村民俗经营风险感知调研</t>
  </si>
  <si>
    <t>院级课题</t>
  </si>
  <si>
    <t>20160808</t>
  </si>
  <si>
    <t>2016YB12</t>
  </si>
  <si>
    <t>赵永红</t>
  </si>
  <si>
    <t>基于碎片化学习的高职微视频课程开发</t>
  </si>
  <si>
    <t>佳木斯职业学院学报</t>
  </si>
  <si>
    <t>ISSN2095-9052/CN23-1590/G4</t>
  </si>
  <si>
    <t>2017年度浙江省社科联社科普及课题</t>
  </si>
  <si>
    <t>20170908</t>
  </si>
  <si>
    <t>沈建龙</t>
  </si>
  <si>
    <t>20161207</t>
  </si>
  <si>
    <t>基于“对分课堂”模式的理论课程教学改革</t>
  </si>
  <si>
    <t>17年院级教改课题</t>
  </si>
  <si>
    <t>以G20为契机推进浙江旅游休闲产业发展</t>
  </si>
  <si>
    <t>2016年杭州市社科联课题</t>
  </si>
  <si>
    <t>2016HZSL-ZC019</t>
  </si>
  <si>
    <t>高星级酒店中酒店管理专业高职生流失现象的探索与研究——以长三角“五星联盟院校”为例</t>
  </si>
  <si>
    <t>影响旅游平台运营模式发展的关键因素研究——以携程为例</t>
  </si>
  <si>
    <t>2016年旅游科学研究专项课题</t>
  </si>
  <si>
    <t>2016LYZX07</t>
  </si>
  <si>
    <t>开元酒店集团“未来之星”培训课件开发与培训师培训项目</t>
  </si>
  <si>
    <t>开元酒店集团（2015年委托课题，2016年二期经费到账12.96万）</t>
  </si>
  <si>
    <t>12.96</t>
  </si>
  <si>
    <t>浙江金溪服务管理有限公司2015年“琅琊榜”第三届技能大赛承办</t>
  </si>
  <si>
    <t>浙江金溪服务管理有限公司</t>
  </si>
  <si>
    <t>经济新常态格局下包容型领导行为对企业员工满意度影响的实证研究</t>
  </si>
  <si>
    <t>2016HYYB06</t>
  </si>
  <si>
    <t>钱茜露</t>
  </si>
  <si>
    <t>中国邮轮旅游人员职业技能研究</t>
  </si>
  <si>
    <t>ISSN 1004-3292/CN13-1138/K</t>
  </si>
  <si>
    <t>2017省社科联社科普及课题</t>
  </si>
  <si>
    <t>20160730</t>
  </si>
  <si>
    <t>邮轮专业学生定岗实习效能提升研究</t>
  </si>
  <si>
    <t>国家旅游局2016年度“万名旅游英才计划”- “双师型教师培养项目”</t>
  </si>
  <si>
    <t>WMYC20164-1071</t>
  </si>
  <si>
    <t>海乘实用听说英语</t>
  </si>
  <si>
    <t>20160501</t>
  </si>
  <si>
    <t>9787811214345</t>
  </si>
  <si>
    <t>ISBN978-7-81121-470-3</t>
  </si>
  <si>
    <t>7.76</t>
  </si>
  <si>
    <t>潘澜</t>
  </si>
  <si>
    <t>探索旅游体验记忆的影响因素-中国旅游情境下的研究</t>
  </si>
  <si>
    <t>智慧旅游背景下旅游APP的持续性使用意愿研究</t>
  </si>
  <si>
    <t>大陆赴台旅游人次数的趋势、季节周期及预测分析</t>
  </si>
  <si>
    <t>变革型领导对员工组织内社会资本的影响研究</t>
  </si>
  <si>
    <t>齐齐哈尔大学学报（哲学社会科学版）</t>
  </si>
  <si>
    <t>“互联网+”下旅游APP采纳行为的研究——基于用户界面的实验</t>
  </si>
  <si>
    <t>Y201636323</t>
  </si>
  <si>
    <t>基于扎根理论的休闲农庄游客体验研究：以浙江省为分析案例</t>
  </si>
  <si>
    <t>国家旅游局规划项目</t>
  </si>
  <si>
    <t>20160428</t>
  </si>
  <si>
    <t>16TAAG020</t>
  </si>
  <si>
    <t>智慧旅游APP持续性使用意愿的研究</t>
  </si>
  <si>
    <t>学院高层次成果培育项目</t>
  </si>
  <si>
    <t>PYG201601</t>
  </si>
  <si>
    <t>苏天顺</t>
  </si>
  <si>
    <t>环境污染责任险助推旅游回归“生态”</t>
  </si>
  <si>
    <t>中国保险报</t>
  </si>
  <si>
    <t>9.75</t>
  </si>
  <si>
    <t>技术接受模型视角下高职教师SPOC平台采用意愿研究</t>
  </si>
  <si>
    <t>浙江省教科规划2016年度（高校）研究课题</t>
  </si>
  <si>
    <t>20160204</t>
  </si>
  <si>
    <t>2016SCG312</t>
  </si>
  <si>
    <t>何玮</t>
  </si>
  <si>
    <t>基于乡村旅游的浙江省农村社区建设创新模式研究</t>
  </si>
  <si>
    <t>20160510</t>
  </si>
  <si>
    <t>ZMZC201664</t>
  </si>
  <si>
    <t>20160321</t>
  </si>
  <si>
    <t>高校网络舆情分析及引导策略研究——以杭州部分高校为例</t>
  </si>
  <si>
    <t>20160415</t>
  </si>
  <si>
    <t>G17JC004</t>
  </si>
  <si>
    <t>中国风情小镇标准研究</t>
  </si>
  <si>
    <t>国家旅游局委托浙江省旅游绝产业处</t>
  </si>
  <si>
    <t>20161122</t>
  </si>
  <si>
    <t>杜金玲</t>
  </si>
  <si>
    <t>“实践教学外包”在应用型本科转型中的应用探索</t>
  </si>
  <si>
    <t>O2O模式下老字号餐饮企业的转型与发展模式研究</t>
  </si>
  <si>
    <t>商场现代化</t>
  </si>
  <si>
    <t>ISSN1006-3102/CN11-3518/TS</t>
  </si>
  <si>
    <t>基于高质量就业的住宿餐饮业人才培养模式创新研究</t>
  </si>
  <si>
    <t>李亚男</t>
  </si>
  <si>
    <t>ISSN 2096-000X/CN23-1593/G4</t>
  </si>
  <si>
    <t>浙江旅游职业学院院级教改课题</t>
  </si>
  <si>
    <t>基于重大事件的浙江省入境旅游经济波动研究——基于G20峰会的实证数据</t>
  </si>
  <si>
    <t>学院青年科研团队培育项目</t>
  </si>
  <si>
    <t>20160419</t>
  </si>
  <si>
    <t>PYT201602</t>
  </si>
  <si>
    <t>Study on Trends and Prospects    &lt;br/&gt;of Hospitality Technology Penetration in    &lt;br/&gt;“Internet+”Era</t>
  </si>
  <si>
    <t>世界旅游文化大会</t>
  </si>
  <si>
    <t>20160519</t>
  </si>
  <si>
    <t>ISBN 978-89-922250-05-4</t>
  </si>
  <si>
    <t>娄金霞</t>
  </si>
  <si>
    <t>中国城镇化发展对旅游经济的促进作用</t>
  </si>
  <si>
    <t>高职经管类专业学生创新能力培养途径</t>
  </si>
  <si>
    <t>如何提升新闻中的文化吸引力</t>
  </si>
  <si>
    <t>浙江旅游学院2017年教改课题</t>
  </si>
  <si>
    <t>张晶</t>
  </si>
  <si>
    <t>探讨民宿在生态文化旅游中的发展路径</t>
  </si>
  <si>
    <t>民宿经济与区域文化协同发展策略探讨</t>
  </si>
  <si>
    <t>论高职学生创新创业教育体系的构建</t>
  </si>
  <si>
    <t>职业时空</t>
  </si>
  <si>
    <t>ISSN1672-8963/CN13-1349/C</t>
  </si>
  <si>
    <t>基于OBE的旅游人才培养目标的研究</t>
  </si>
  <si>
    <t>2016SCG310</t>
  </si>
  <si>
    <t>学院旅游科学专项研究课题</t>
  </si>
  <si>
    <t>基于智慧技术的饭店服务流程优化研究---以千岛湖喜来登酒店为例</t>
  </si>
  <si>
    <t>2015年浙江旅游职业学院“一师一企一项目”课题</t>
  </si>
  <si>
    <t>20160118</t>
  </si>
  <si>
    <t>2015ZD02</t>
  </si>
  <si>
    <t>章勇刚</t>
  </si>
  <si>
    <t>目的地营销媒体接触对游客形象认知及旅游意愿影响研究：基于对杭州游客的调查</t>
  </si>
  <si>
    <t>2016院级课题</t>
  </si>
  <si>
    <t>阳淑瑗</t>
  </si>
  <si>
    <t>中南林业科技大学学报(社会科学版)</t>
  </si>
  <si>
    <t>互联网+时代高职实习互动管理改革的思考</t>
  </si>
  <si>
    <t>饭店能耗采集与数据分析实践研究</t>
  </si>
  <si>
    <t>院2015年“一师一企一项目”课题</t>
  </si>
  <si>
    <t>2015ZD06</t>
  </si>
  <si>
    <t>沙绍举</t>
  </si>
  <si>
    <t>基于模糊分析法的科技场馆游客满意度研究——以杭州为例</t>
  </si>
  <si>
    <t>旅游研究</t>
  </si>
  <si>
    <t>ISSN1674-5841/CN53-1212/K</t>
  </si>
  <si>
    <t>张向东</t>
  </si>
  <si>
    <t>研究员、教授</t>
  </si>
  <si>
    <t>构建“案例精选+情境创设+角色参与”模式 提高理论课课堂教学有效性——以高职职业基础课《管理学原理》为例</t>
  </si>
  <si>
    <t>丝绸之路</t>
  </si>
  <si>
    <t>ISSN1005-3115/CN62-1115/k</t>
  </si>
  <si>
    <t>“星级酒店领班管理技能实训”校企融合项目的设计与实践</t>
  </si>
  <si>
    <t>“星级酒店领班管理技能实训”校企融合项目设计</t>
  </si>
  <si>
    <t>国家旅游局2016年度“万名旅游英才计划”双师型教师培养项目</t>
  </si>
  <si>
    <t>WMYC20164-1063</t>
  </si>
  <si>
    <t>杭州市哲社规划课题</t>
  </si>
  <si>
    <t>杨国强</t>
  </si>
  <si>
    <t>90后群体特征与旅游产品开发对策研究</t>
  </si>
  <si>
    <t>2016年院级常规科研课题</t>
  </si>
  <si>
    <t>2016YB08</t>
  </si>
  <si>
    <t>海盐县满意度调查报告</t>
  </si>
  <si>
    <t>海盐县旅游局（2015年委托课题，2016年12月第二期经费1.5万）</t>
  </si>
  <si>
    <t>0.83</t>
  </si>
  <si>
    <t>2016年学院旅游科学研究专项课题</t>
  </si>
  <si>
    <t>省教育科学规划</t>
  </si>
  <si>
    <t>20160121</t>
  </si>
  <si>
    <t>县域单体饭店收益模式优化研究-以常山华府大酒店为例</t>
  </si>
  <si>
    <t>2015“一师一企一项目”课题</t>
  </si>
  <si>
    <t>20160105</t>
  </si>
  <si>
    <t>2015YB01</t>
  </si>
  <si>
    <t>杭州市哲社</t>
  </si>
  <si>
    <t>Z17JC080</t>
  </si>
  <si>
    <t>20160106</t>
  </si>
  <si>
    <t>9787509565407</t>
  </si>
  <si>
    <t>22.77</t>
  </si>
  <si>
    <t>武真奕</t>
  </si>
  <si>
    <t>生态旅游资源开发对当地产业发展的影响探析</t>
  </si>
  <si>
    <t>中南林业科技大学学报</t>
  </si>
  <si>
    <t>章艺</t>
  </si>
  <si>
    <t>铝胁迫下根系分泌物对栝楼光合特性及耐铝性的影响</t>
  </si>
  <si>
    <t>水土保持学报</t>
  </si>
  <si>
    <t>ISSN1009-2242/CN61-1362/TV</t>
  </si>
  <si>
    <t>浙江旅游职业学院院级课题</t>
  </si>
  <si>
    <t>20160515</t>
  </si>
  <si>
    <t>浙江省磐安县中医药健康旅游发展专项规划</t>
  </si>
  <si>
    <t>磐安县旅游局</t>
  </si>
  <si>
    <t>4.4</t>
  </si>
  <si>
    <t>旅游民宿服务质量标准</t>
  </si>
  <si>
    <t>20160812</t>
  </si>
  <si>
    <t>6.4</t>
  </si>
  <si>
    <t>遂昌民宿经济发展思路与对策</t>
  </si>
  <si>
    <t>遂昌县旅委（2015年委托课题，2016年二期经费21万）</t>
  </si>
  <si>
    <t>海盐2017年旅游满意度调查报告</t>
  </si>
  <si>
    <t>海盐县旅委</t>
  </si>
  <si>
    <t>6.8</t>
  </si>
  <si>
    <t>海盐特色民宿发展规划</t>
  </si>
  <si>
    <t>海盐县旅委（2015年委托课题，2016年二期经费2.4万）</t>
  </si>
  <si>
    <t>2.4</t>
  </si>
  <si>
    <t>海盐县满意度调查</t>
  </si>
  <si>
    <t>海盐县旅游委员会（2015年委托课题，2016年二期经费1.5万）</t>
  </si>
  <si>
    <t>0.44</t>
  </si>
  <si>
    <t>杭州市哲社科规划课题</t>
  </si>
  <si>
    <t>20160719</t>
  </si>
  <si>
    <t>吴峥</t>
  </si>
  <si>
    <t>校企协同视角下的酒店管理高职教育模式构建</t>
  </si>
  <si>
    <t>企业改革与管理</t>
  </si>
  <si>
    <t>ISSN1007-1210/CN11-3793/F</t>
  </si>
  <si>
    <t>喜达屋企业文化建设如何与实习生管理相结合</t>
  </si>
  <si>
    <t>2015年“一师一企一项目”</t>
  </si>
  <si>
    <t>2015YB11</t>
  </si>
  <si>
    <t>贺绿莹</t>
  </si>
  <si>
    <t>新形势下高职院校招生面临的困境及其对策</t>
  </si>
  <si>
    <t>2016HZSL-ZC 019</t>
  </si>
  <si>
    <t>2016年院级青年教管科研项目</t>
  </si>
  <si>
    <t>2016JGY05</t>
  </si>
  <si>
    <t>金之</t>
  </si>
  <si>
    <t>旅游业跨文化交际概述-以中国出境游为例</t>
  </si>
  <si>
    <t>互联网+时代下的邮轮人力资源管理变革</t>
  </si>
  <si>
    <t>2016年院级青年行业项目</t>
  </si>
  <si>
    <t>2016HYYB05</t>
  </si>
  <si>
    <t>省教育厅一般科研项目</t>
  </si>
  <si>
    <t>20161121</t>
  </si>
  <si>
    <t>5.38</t>
  </si>
  <si>
    <t>徐云婕</t>
  </si>
  <si>
    <t>教育分流对教育机会均等的影响</t>
  </si>
  <si>
    <t>中外交流</t>
  </si>
  <si>
    <t>ISSN1005-2623/CN50-1016/G0</t>
  </si>
  <si>
    <t>Grade Skipping in Gifted Education</t>
  </si>
  <si>
    <t>卷宗</t>
  </si>
  <si>
    <t>ISSN1005-4669/CN51-1737/G0</t>
  </si>
  <si>
    <t>跟着我们驶向世界上最美丽的地方——邮轮旅行之读物</t>
  </si>
  <si>
    <t>5.83</t>
  </si>
  <si>
    <t>汪宏海</t>
  </si>
  <si>
    <t>基于人工物理优化的认知子载波资源分配</t>
  </si>
  <si>
    <t>计算机工程</t>
  </si>
  <si>
    <t>ISSN 1000-3428/CN 31-1289/TP</t>
  </si>
  <si>
    <t>Delay optimization scheduling algorithm in cognitive radio networks</t>
  </si>
  <si>
    <t>Journal of Beijing Institute of Technology</t>
  </si>
  <si>
    <t>ISSN 1004-0579/CN 11-2916/T</t>
  </si>
  <si>
    <t>王昭</t>
  </si>
  <si>
    <t>高职院校餐饮服务专业双语教学的困境与对策探析</t>
  </si>
  <si>
    <t>教育现代化</t>
  </si>
  <si>
    <t>ISSN2095-8420/CN11-9354/G4</t>
  </si>
  <si>
    <t>大型峰会对举办城市居民生活的影响分析-以G20峰会为例</t>
  </si>
  <si>
    <t>2016年杭州市哲社课题</t>
  </si>
  <si>
    <t>基于职业实践活动导向的中澳合作双语教材开发研究-以《餐饮服务与管</t>
  </si>
  <si>
    <t>2016年浙江省教育国际交流协会课题</t>
  </si>
  <si>
    <t>高明</t>
  </si>
  <si>
    <t>宁波现代服务业发展与城市互动共进的对策研究</t>
  </si>
  <si>
    <t>中国市场</t>
  </si>
  <si>
    <t>ISSN1005-6432/CN11-3358/F</t>
  </si>
  <si>
    <t>行业转型背景下的高职酒店管理管理专业分层分类人才培养研究</t>
  </si>
  <si>
    <t>岳阳职业技术学院学报</t>
  </si>
  <si>
    <t>ISSN1672-738X/CN43-1425/Z</t>
  </si>
  <si>
    <t>生态文明视角下的生态旅游经济发展探析</t>
  </si>
  <si>
    <t>鄂州大学学报</t>
  </si>
  <si>
    <t>ISSN1008-9004/CN42-1454/G4</t>
  </si>
  <si>
    <t>基于TAFE课程理念的高职酒店课程教学实践</t>
  </si>
  <si>
    <t>太原城市职业技术学院学报</t>
  </si>
  <si>
    <t>ISSN 1673-0046/CN14-1323/C</t>
  </si>
  <si>
    <t>/CN11-0013</t>
  </si>
  <si>
    <t>利益相关与价值共创—基于我国旅游上市企业的效率研究</t>
  </si>
  <si>
    <t>2017院教改课题</t>
  </si>
  <si>
    <t>鲍娟</t>
  </si>
  <si>
    <t>ISSN1673-0046/CN14-1323/C</t>
  </si>
  <si>
    <t>浅析项目导向式教学在高职旅游服务礼仪教学中的应用</t>
  </si>
  <si>
    <t>小微旅游企业与目的地发展耦合研究初探</t>
  </si>
  <si>
    <t>2016年院级科研项目（青年科研）</t>
  </si>
  <si>
    <t>20160213</t>
  </si>
  <si>
    <t>吴樱</t>
  </si>
  <si>
    <t>基于旅游消费行为在社会因素下受到的影响分析</t>
  </si>
  <si>
    <t>商情</t>
  </si>
  <si>
    <t>ISSN1673-4041/CN13-1370/F</t>
  </si>
  <si>
    <t>齐齐哈尔大学学报(哲学社会科学版)</t>
  </si>
  <si>
    <t>胡磊</t>
  </si>
  <si>
    <t>体育赛事在全域旅游背景下对旅游目的地造成的影响探析</t>
  </si>
  <si>
    <t>20160920</t>
  </si>
  <si>
    <t>郑昭彦</t>
  </si>
  <si>
    <t>旅游发展与地方经济增长之间的联动作用研究——基于浙江的经验数据</t>
  </si>
  <si>
    <t>哈尔滨商业大学学报（社会科学版）</t>
  </si>
  <si>
    <t>ISSN1671-7112/CN23-1503/F</t>
  </si>
  <si>
    <t>基于重大事件的区域入境旅游经济波动与应对机制研究——以杭州G20峰会为例</t>
  </si>
  <si>
    <t>2017省软科学研究计划</t>
  </si>
  <si>
    <t>20161211</t>
  </si>
  <si>
    <t>2017年省社科联重点课题</t>
  </si>
  <si>
    <t>978-7-5645-3112-6</t>
  </si>
  <si>
    <t>16.47</t>
  </si>
  <si>
    <t>9种高等教育类CSSCI来源期刊载文分析与评价</t>
  </si>
  <si>
    <t>肖文捷</t>
  </si>
  <si>
    <t>国际邮轮专业人才教学创新之移动教学模式开发的可行性研究</t>
  </si>
  <si>
    <t>基于旅游目的地形象的浙江邮轮旅游市场潜力调查</t>
  </si>
  <si>
    <t>互联网＋时代下的邮轮人力资源管理变革</t>
  </si>
  <si>
    <t>2016年院级科研项目青年行业</t>
  </si>
  <si>
    <t>谢振旺</t>
  </si>
  <si>
    <t>团体心理训练在高校发展性资助中的应用</t>
  </si>
  <si>
    <t>侯宝锁</t>
  </si>
  <si>
    <t>“互联网+”下旅游APP采纳行为的研究-基于用户界面的实验</t>
  </si>
  <si>
    <t>省科学软科学研究计划项目</t>
  </si>
  <si>
    <t>基于“现代学徒制”的校企合作新模式研究——以浙江旅游职业学院酒店管理专业为例</t>
  </si>
  <si>
    <t>2016LYZX10</t>
  </si>
  <si>
    <t>许旭</t>
  </si>
  <si>
    <t>杭州居民对G20峰会影响感知研究</t>
  </si>
  <si>
    <t>农家科技</t>
  </si>
  <si>
    <t>ISSN 1003-6989/CN 50-1068/S</t>
  </si>
  <si>
    <t>吴晖</t>
  </si>
  <si>
    <t>基于kaya能耗模型的杭州旅游业碳排放量分析</t>
  </si>
  <si>
    <t>Y201636669</t>
  </si>
  <si>
    <t>莫迟</t>
  </si>
  <si>
    <t>高职院校学生流动党员的现状调查与对策研究</t>
  </si>
  <si>
    <t>周永青</t>
  </si>
  <si>
    <t>应届毕业大学生思想动态研究分析-以浙江旅游职业学院为例</t>
  </si>
  <si>
    <t>知识经济</t>
  </si>
  <si>
    <t>ISSN1007-3825/CN50-1058/F</t>
  </si>
  <si>
    <t>吕新超</t>
  </si>
  <si>
    <t>国家助学贷款的申请意愿与违约因素分析—以浙江T高校为例的文献综述</t>
  </si>
  <si>
    <t>读书文摘</t>
  </si>
  <si>
    <t>ISSN 1671-7724/CN 42-1672/G2</t>
  </si>
  <si>
    <t>杨晶晶</t>
  </si>
  <si>
    <t>中国民营酒店人才流失分析</t>
  </si>
  <si>
    <t>经营者</t>
  </si>
  <si>
    <t>ISSN1672-2507/CN50-1018/F</t>
  </si>
  <si>
    <t>高星级酒店中酒店管理专业高职生流失 现象的探索与研究——以长三角“五星联盟院校”为例</t>
  </si>
  <si>
    <t>2016年院级教管课题</t>
  </si>
  <si>
    <t>王菁</t>
  </si>
  <si>
    <t>基于岗位创业高职院校就业指导工作创新模式</t>
  </si>
  <si>
    <t>2016HZSL-ZC 022</t>
  </si>
  <si>
    <t>2016SZYB07</t>
  </si>
  <si>
    <t>冯珺</t>
  </si>
  <si>
    <t>酒店管理专业校内生产性实训基地建设研究</t>
  </si>
  <si>
    <t>浙江旅游职业学院常规科研项目</t>
  </si>
  <si>
    <t>高星级酒店中酒店管理专业高职生流失现象的探索与研究-以长三角“五星联盟院校”为例</t>
  </si>
  <si>
    <t>海盐县旅游委员会委托课题（2015年委托课题，2016年第二期经费1.5万）</t>
  </si>
  <si>
    <t>0.23</t>
  </si>
  <si>
    <t>杨扬</t>
  </si>
  <si>
    <t>2016SYB07</t>
  </si>
  <si>
    <t>跟着我们驶向世界上最美的地方——邮轮旅行之读物</t>
  </si>
  <si>
    <t>浙江旅游职业学院2016年度优秀党建宣传思政论文</t>
  </si>
  <si>
    <t>著作院级三级</t>
  </si>
  <si>
    <t>曹云兵</t>
  </si>
  <si>
    <t>陈爱宣</t>
  </si>
  <si>
    <t>雷明化</t>
  </si>
  <si>
    <t>淳安县精品度假、主题特色酒店评定标准</t>
  </si>
  <si>
    <t>淳安县旅委</t>
  </si>
  <si>
    <t>高职院校中外合作办学的教学管理问题及对策研究</t>
  </si>
  <si>
    <t>医养结合背景下老年服务与管理专业人才培养模式研究</t>
  </si>
  <si>
    <t>精品化民宿旅游发展的路径研究</t>
  </si>
  <si>
    <t>浙江旅游职业学院旅游科学研究专项课题</t>
  </si>
  <si>
    <t>基于现代学徒制的酒店管理人才培养模式研究</t>
  </si>
  <si>
    <t>ISSN 1008-8881/CN 14-1247/D</t>
  </si>
  <si>
    <t>王庆华</t>
  </si>
  <si>
    <t>学习共同体视域下的高校思政理论课小班化教学研究--以浙江省G大学为例</t>
  </si>
  <si>
    <t>2016SZYB04</t>
  </si>
  <si>
    <t>张慧彦</t>
  </si>
  <si>
    <t>过渡型社区老年教育现状分析与对策研究--以杭州市江干区为例</t>
  </si>
  <si>
    <t>浙江省民政厅</t>
  </si>
  <si>
    <t>ZMYB201646</t>
  </si>
  <si>
    <t>结构主义教育思想指导下的高职院校学生工作创新思考研究</t>
  </si>
  <si>
    <t>2016JBYB04</t>
  </si>
  <si>
    <t>心理弹性视角下高职生挫折教育研究--以浙江旅游职业学院为例</t>
  </si>
  <si>
    <t>2016SZZD02</t>
  </si>
  <si>
    <t>高职酒店管理专业“学校+企业”全真渐进式人才培养模式的探索与实践</t>
  </si>
  <si>
    <t>ISSN 1008-9640/CN 41-1310/G4</t>
  </si>
  <si>
    <t>异地办学模式下学生管理的问题与思考--以浙江旅游职业学院千岛湖校区为例</t>
  </si>
  <si>
    <t>孙伟</t>
  </si>
  <si>
    <t>异地办学模式下学生管理的问题与思考—以浙江旅游职业学院为例</t>
  </si>
  <si>
    <t>浙江旅游职业学院优质核心课程</t>
  </si>
  <si>
    <t>2016JGYB04</t>
  </si>
  <si>
    <t>沈娟</t>
  </si>
  <si>
    <t>支持“数字土著”的课堂教学模式初探</t>
  </si>
  <si>
    <t>ISSN 2095-6711/CN 13-9000/G</t>
  </si>
  <si>
    <t>邵凌云</t>
  </si>
  <si>
    <t>高校家庭经济困难学生心理健康教育对策研究</t>
  </si>
  <si>
    <t>ISSN 1008-8881/CN14-1247/D</t>
  </si>
  <si>
    <t>字数 0.44 (万)</t>
  </si>
  <si>
    <t>大学生创业素质培养对策研究</t>
  </si>
  <si>
    <t>科教文汇</t>
  </si>
  <si>
    <t>ISSN 1672-7894/CN34-1274/G</t>
  </si>
  <si>
    <t>王玉芳</t>
  </si>
  <si>
    <t>关于提升大学生国际服务理念为目的的‘两课’设计述评</t>
  </si>
  <si>
    <t>赤子</t>
  </si>
  <si>
    <t>ISSN1671-6035/CN11-4627/C</t>
  </si>
  <si>
    <t>试论高校思政课小班化教学推进策略</t>
  </si>
  <si>
    <t>ISSN 20957483/CN 42-1853/I</t>
  </si>
  <si>
    <t>国家大数据战略下的党建发展-基于OS参照</t>
  </si>
  <si>
    <t>魅力中国</t>
  </si>
  <si>
    <t>ISSN1673-0992/CN 41-1390/C</t>
  </si>
  <si>
    <t>梁赉</t>
  </si>
  <si>
    <t>“向阳花”的归途--社会转型期赤脚医生的“位置痛苦”</t>
  </si>
  <si>
    <t>ISSN 2095-6015/CN 53-1222/E</t>
  </si>
  <si>
    <t>卢晓靖</t>
  </si>
  <si>
    <t>吴雪飞</t>
  </si>
  <si>
    <t>2015浙江省旅游经济运行分析调研及监测</t>
  </si>
  <si>
    <t>18.8</t>
  </si>
  <si>
    <t>2016浙江省旅游经济运行分析调研及监测</t>
  </si>
  <si>
    <t>23.616</t>
  </si>
  <si>
    <t>中国旅游第一大县评估体系研究</t>
  </si>
  <si>
    <t>桐乡市旅游委员会</t>
  </si>
  <si>
    <t>浙江省及各市旅游产业测算报告</t>
  </si>
  <si>
    <t>7.2</t>
  </si>
  <si>
    <t>浙江省旅游统计调查制度修订</t>
  </si>
  <si>
    <t>2016年浙江省旅游常规统计服务</t>
  </si>
  <si>
    <t>浙江省旅游统计改革研究</t>
  </si>
  <si>
    <t>安吉县乡村旅游发展模式及经验总结</t>
  </si>
  <si>
    <t>安吉县风景与旅游管理委员会</t>
  </si>
  <si>
    <t>10.4</t>
  </si>
  <si>
    <t>转型升级背景下浙江省旅游产业发展潜力分析及竞争力提升政策研究</t>
  </si>
  <si>
    <t>中国科技成果</t>
  </si>
  <si>
    <t>ISSN1009-5659/CN11-4484/N</t>
  </si>
  <si>
    <t>农家乐接待服务规范教程</t>
  </si>
  <si>
    <t>20160116</t>
  </si>
  <si>
    <t>978-7-89395-602-7</t>
  </si>
  <si>
    <t>陆书</t>
  </si>
  <si>
    <t>优秀传统文化对旅游人才素质教育的作用体现--以浙江旅游职业学院为例</t>
  </si>
  <si>
    <t>2016年度院青年思政课题</t>
  </si>
  <si>
    <t>2016szzd01</t>
  </si>
  <si>
    <t>当代大学生传统礼仪教育读本</t>
  </si>
  <si>
    <t>17ZC08</t>
  </si>
  <si>
    <t>基于浸润式教学模式的高职思想政治课程教学改革的研究与实践</t>
  </si>
  <si>
    <t>jg20160293</t>
  </si>
  <si>
    <t>高校党建思政工作在专业教学融入互促的机制探索  _x000D_
——以人力资源管理专业实践教学为例</t>
  </si>
  <si>
    <t>李成军</t>
  </si>
  <si>
    <t>浙江省高职院校混合所有制办学的现状、问题与对策研究——以浙江旅游职业学院为例</t>
  </si>
  <si>
    <t>浙江省高等教育教学改革项目</t>
  </si>
  <si>
    <t>jg20160294</t>
  </si>
  <si>
    <t>35</t>
  </si>
  <si>
    <t>基于云班课平台的教学模式创新研究与实践</t>
  </si>
  <si>
    <t>浙江省高等教育课堂改革项目</t>
  </si>
  <si>
    <t>kg20160711</t>
  </si>
  <si>
    <t>区域知识管理视角下杭州旅游人才生态系统的构建研究</t>
  </si>
  <si>
    <t>2016院级重点项目</t>
  </si>
  <si>
    <t>2016ZD02</t>
  </si>
  <si>
    <t>浙江人才生态系统自组织进化机制研究：基于区域知识管理的视角</t>
  </si>
  <si>
    <t>浙江省社会科学界联合会研究课题</t>
  </si>
  <si>
    <t>2017B09</t>
  </si>
  <si>
    <t>我国高职院校混合所有制办学的现状、问题与对策研究——以浙江为例</t>
  </si>
  <si>
    <t>17NDJC341YBN</t>
  </si>
  <si>
    <t>中国旅游教育蓝皮书2016年（中国旅游高等职业教育年度报告2014-2015）</t>
  </si>
  <si>
    <t>20161016</t>
  </si>
  <si>
    <t>978-7-5032-5694-3</t>
  </si>
  <si>
    <t>国家级学术论文集</t>
  </si>
  <si>
    <t>传统伦理思想的近代转型及其社会机制研究</t>
  </si>
  <si>
    <t>蒋炯坪</t>
  </si>
  <si>
    <t>绍兴市A级旅游景区暗访工作</t>
  </si>
  <si>
    <t>绍兴市旅游集团</t>
  </si>
  <si>
    <t>福建鼓岭旅游度假区游客满意度问卷调查</t>
  </si>
  <si>
    <t>生态旅游湿地多水质参数动态监测系统</t>
  </si>
  <si>
    <t>浙江省科技厅</t>
  </si>
  <si>
    <t>2016C34003</t>
  </si>
  <si>
    <t>中国旅游教育蓝皮书2016（中国旅游高等职业教育年度报告）</t>
  </si>
  <si>
    <t>20161003</t>
  </si>
  <si>
    <t>ISBN978-7-5032-5694-3</t>
  </si>
  <si>
    <t>葛丽敏</t>
  </si>
  <si>
    <t>基于提升情绪管理能力的大学生党员队伍心理团辅研究</t>
  </si>
  <si>
    <t>院级课题（党建专项）</t>
  </si>
  <si>
    <t>2016DJZD01</t>
  </si>
  <si>
    <t>基于浸润式教学模式的高职思想政治教育教学改革的研究与实践</t>
  </si>
  <si>
    <t>省级课题（教学改革）</t>
  </si>
  <si>
    <t>15.5</t>
  </si>
  <si>
    <t>俞盈</t>
  </si>
  <si>
    <t>基于“创客”视角的高职管理类专业创新业培养体系及有效性研究</t>
  </si>
  <si>
    <t>20161020</t>
  </si>
  <si>
    <t>jg20160295</t>
  </si>
  <si>
    <t>基于组织承诺视角的高职院校兼职教师激励机制研究</t>
  </si>
  <si>
    <t>《海南师范大学学报》社会科学版</t>
  </si>
  <si>
    <t>1674-5310/46-1076/C</t>
  </si>
  <si>
    <t>影响美国大学学分制发展因素及对我国学分制改革的启示</t>
  </si>
  <si>
    <t>《科技通报》</t>
  </si>
  <si>
    <t>1001-7119/33-1079/N</t>
  </si>
  <si>
    <t>中国旅游高等职业教育年度报告</t>
  </si>
  <si>
    <t>9787503256943</t>
  </si>
  <si>
    <t>陆理辉</t>
  </si>
  <si>
    <t>新常态下高职旅游院校创业创新教育研究</t>
  </si>
  <si>
    <t>2016SZYB08</t>
  </si>
  <si>
    <t>三元环境下旅游者文明旅游行为影响机制与引导政策研究</t>
  </si>
  <si>
    <t>2016年"高层次科研成果及青年科研团队"培育项目</t>
  </si>
  <si>
    <t>PYT201601</t>
  </si>
  <si>
    <t>.5</t>
  </si>
  <si>
    <t>李希哲</t>
  </si>
  <si>
    <t>2016年省社科联社科普及项目</t>
  </si>
  <si>
    <t>17ZC07</t>
  </si>
  <si>
    <t>优秀传统文化对旅游人才素质教育的作用体现——以浙江旅游职业学院为例</t>
  </si>
  <si>
    <t>2016年青年思政重点项目</t>
  </si>
  <si>
    <t>2016SZZD01</t>
  </si>
  <si>
    <t>2016年省教改研究项目</t>
  </si>
  <si>
    <t>中国旅游职业教育年度报告撰写深度研究</t>
  </si>
  <si>
    <t>2017年院级教改研究项目</t>
  </si>
  <si>
    <t>金明磊</t>
  </si>
  <si>
    <t>大学生党员幸福感的影响因素研究</t>
  </si>
  <si>
    <t>大学生军事理论与技能训练教程</t>
  </si>
  <si>
    <t>国防大学出版社</t>
  </si>
  <si>
    <t>20150809</t>
  </si>
  <si>
    <t>ISBN 978-7-5626-2192-8</t>
  </si>
  <si>
    <t>徐千惠</t>
  </si>
  <si>
    <t>吴珊</t>
  </si>
  <si>
    <t>《三段论推理的心理学研究综述》</t>
  </si>
  <si>
    <t>《中小企业管理与科技》</t>
  </si>
  <si>
    <t>黄志鹏</t>
  </si>
  <si>
    <t>2016年杭州旅游景气监测分析</t>
  </si>
  <si>
    <t>杭州市旅游委员会</t>
  </si>
  <si>
    <t>2016年义乌市旅游经济运行分析</t>
  </si>
  <si>
    <t>义乌市旅游与会展管理委员会</t>
  </si>
  <si>
    <t>安吉灵峰旅游度假区游客满意度问卷调查</t>
  </si>
  <si>
    <t>全省旅游统计数据平台的基础建设研究</t>
  </si>
  <si>
    <t>2016HYYB03</t>
  </si>
  <si>
    <t>王寅秋</t>
  </si>
  <si>
    <t>浙江省旅游旅游经济运行分析调查及监测服务项目之2016浙江省经济运行监测</t>
  </si>
  <si>
    <t>GSWT-2016018</t>
  </si>
  <si>
    <t>浙江省旅游旅游经济运行分析调查及监测</t>
  </si>
  <si>
    <t>基于“云班课”平台的教学模式创新研究与实践</t>
  </si>
  <si>
    <t>提升杭州城西科创大走廊创新极化效应的机制及路径研究</t>
  </si>
  <si>
    <t>2016C35G2050006</t>
  </si>
  <si>
    <t>“一带一路”战略下浙江省国际科技创新合作的新型范式与路径研究</t>
  </si>
  <si>
    <t>2016C35G1750406</t>
  </si>
  <si>
    <t>校企共建教学资源平台对线上线下教学方式的启示 &lt;br/&gt;——基于和中华会计网校合作的经验</t>
  </si>
  <si>
    <t>赵金芳</t>
  </si>
  <si>
    <t>基于“云班课”平台的教学模式创新与实践</t>
  </si>
  <si>
    <t>基于慕课的翻转课堂教学模式研究</t>
  </si>
  <si>
    <t>长沙理工大学学报—社会科学版</t>
  </si>
  <si>
    <t>ISSN1672-934/CN43-1447/C</t>
  </si>
  <si>
    <t>旅游业财务信息分析研究——以浙江省为例</t>
  </si>
  <si>
    <t>中南林业科技大学学报—社会科学版</t>
  </si>
  <si>
    <t>23.5</t>
  </si>
  <si>
    <t>旅游景区无形资产的构成因素及评价指标体系研究</t>
  </si>
  <si>
    <t>20150406</t>
  </si>
  <si>
    <t>ISSN9787302428992</t>
  </si>
  <si>
    <t>何建丽</t>
  </si>
  <si>
    <t>财务会计与管理会计融合的理论基础分析</t>
  </si>
  <si>
    <t>电大理工</t>
  </si>
  <si>
    <t>ISSN1003-3319/CN21-1126/G4</t>
  </si>
  <si>
    <t>李冬</t>
  </si>
  <si>
    <t>《2016浙江省民宿业发展报告》</t>
  </si>
  <si>
    <t>《2016年浙江省旅游经济运行分析调查及监测》服务项目</t>
  </si>
  <si>
    <t>48</t>
  </si>
  <si>
    <t>浙江省科技厅公益类项目</t>
  </si>
  <si>
    <t>基于“创客”视角的高职管理类专业创新创业培养体系及有效性研究</t>
  </si>
  <si>
    <t>浙教办高教〔2016〕102号jg20160295</t>
  </si>
  <si>
    <t>“养老+旅游”开发与产业模式研究</t>
  </si>
  <si>
    <t>浙民研[2016]113号YB201645</t>
  </si>
  <si>
    <t>专业与创业融合：创新创业教育的思考</t>
  </si>
  <si>
    <t>宋士显</t>
  </si>
  <si>
    <t>以技能比赛为抓手推动高校会计专业建设</t>
  </si>
  <si>
    <t>现代经济信息</t>
  </si>
  <si>
    <t>ISSN 1001-828X/CN23-1056/F</t>
  </si>
  <si>
    <t>基于excel_VBA技术的会计技能竞赛平台设计与开发研究</t>
  </si>
  <si>
    <t>院级科研项目常规项目</t>
  </si>
  <si>
    <t>2016ZD05</t>
  </si>
  <si>
    <t>赵霞</t>
  </si>
  <si>
    <t>会计师、讲师</t>
  </si>
  <si>
    <t>“课堂+移动”的泛在学习模式在会计专业应用研究</t>
  </si>
  <si>
    <t>中国乡镇企业会计</t>
  </si>
  <si>
    <t>ISSN1004-8480；/CN11-3064/F</t>
  </si>
  <si>
    <t>？“后土地财政”时期地方税体系优化？</t>
  </si>
  <si>
    <t>ISSN1001-828X/CN23-1056/F</t>
  </si>
  <si>
    <t>陈满依</t>
  </si>
  <si>
    <t>高级会计师、副教授</t>
  </si>
  <si>
    <t>注册会计师对中小企业缺乏风险导向审计的成因及对策研究</t>
  </si>
  <si>
    <t>2016YB14</t>
  </si>
  <si>
    <t>注册会计师在中小企业业务承接中的风险防范</t>
  </si>
  <si>
    <t>财会通讯</t>
  </si>
  <si>
    <t>ISSN1002-8072/CN42-1103/F</t>
  </si>
  <si>
    <t>马红梅</t>
  </si>
  <si>
    <t>高级会计师</t>
  </si>
  <si>
    <t>20160922</t>
  </si>
  <si>
    <t>中小企业税务专业人才培养模式研究</t>
  </si>
  <si>
    <t>浙江旅游职业学院“一师一企一项目”</t>
  </si>
  <si>
    <t>2015YB05</t>
  </si>
  <si>
    <t>旅游会计课程实践教学模式探讨</t>
  </si>
  <si>
    <t>速读</t>
  </si>
  <si>
    <t>ISSN1673-9574/CN42-1841/I</t>
  </si>
  <si>
    <t>中小企业税务筹划问题研究——以杭州商迈广告装饰工程公司为例</t>
  </si>
  <si>
    <t>智富时代</t>
  </si>
  <si>
    <t>ISSN1004-0447/CN44-1079/F</t>
  </si>
  <si>
    <t>《纳税申报与计缴》</t>
  </si>
  <si>
    <t>高等教育出版社</t>
  </si>
  <si>
    <t>20160211</t>
  </si>
  <si>
    <t>978-7-04-038828-2</t>
  </si>
  <si>
    <t>《税务会计实务》</t>
  </si>
  <si>
    <t>20160818</t>
  </si>
  <si>
    <t>978-7-04-044565-7</t>
  </si>
  <si>
    <t>魏璐</t>
  </si>
  <si>
    <t>会计师</t>
  </si>
  <si>
    <t>会计英语课翻转课堂本土化教学应用与实践</t>
  </si>
  <si>
    <t>2017YB21</t>
  </si>
  <si>
    <t>.75</t>
  </si>
  <si>
    <t>基于慕课的翻转课堂教学模式实践研究——以《会计电算化》课程为例</t>
  </si>
  <si>
    <t>长沙理工大学学报-社会科学版</t>
  </si>
  <si>
    <t>ISSN 1672-934X/CN 43-1447/C</t>
  </si>
  <si>
    <t>蒋璐</t>
  </si>
  <si>
    <t>基于综合能力培养的课堂教学创新与实践</t>
  </si>
  <si>
    <t>jg20160412</t>
  </si>
  <si>
    <t>基于智慧城市创新型科技后备人才培养的实践研究</t>
  </si>
  <si>
    <t>温州市科学技术局</t>
  </si>
  <si>
    <t>R20140039</t>
  </si>
  <si>
    <t>基于因子分析的大学生网络信贷实证研究</t>
  </si>
  <si>
    <t>2016KYZD01</t>
  </si>
  <si>
    <t>浙江省产业集群的能力提升研究：基于文化创意产业与制造业的互动机理与战略选择</t>
  </si>
  <si>
    <t>张翔</t>
  </si>
  <si>
    <t>会计专业多课程融合的岗前综合实训设计</t>
  </si>
  <si>
    <t>中国科技经济新闻数据库 教育</t>
  </si>
  <si>
    <t>ISSN 1671-5861/CN 50-9238/G</t>
  </si>
  <si>
    <t>探讨高职Excel在财务管理中的课程教学改革</t>
  </si>
  <si>
    <t>教育科学（全文版）</t>
  </si>
  <si>
    <t>ISSN  1671-5551/CN  50-9207/G</t>
  </si>
  <si>
    <t>蔡雅萍</t>
  </si>
  <si>
    <t>《2016浙江省旅游经济运行分析调查及监测》子项目</t>
  </si>
  <si>
    <t>都市圈老年人季节性移居乡村休闲养老研究</t>
  </si>
  <si>
    <t>2016YBB10</t>
  </si>
  <si>
    <t>贴近旅游行业、服务旅游人才建设——师生党支部浙江省旅游人才调研服务</t>
  </si>
  <si>
    <t>浙江省旅行社行业人才队伍现状与对策分析</t>
  </si>
  <si>
    <t>当代青年</t>
  </si>
  <si>
    <t>ISSN1003-7780/CN61-1057/C</t>
  </si>
  <si>
    <t>高职院校课堂实践教学活动设计的探索与实践  &lt;br/&gt;——以《招聘与配置实务》课程为例</t>
  </si>
  <si>
    <t>ISSN 1673-0992/CN41-1390/</t>
  </si>
  <si>
    <t>吴占格</t>
  </si>
  <si>
    <t>都市圈老年人季节性移居乡村休闲养老研究——以杭州都市圈为例</t>
  </si>
  <si>
    <t>浙江旅游职业学院科研课题</t>
  </si>
  <si>
    <t>2016YB10</t>
  </si>
  <si>
    <t>HR转型背景下《劳动政策法规》教学改革探索——基于企业实务的教学改革</t>
  </si>
  <si>
    <t>2017YB20</t>
  </si>
  <si>
    <t>高校党建思政工作与专业教学融合互促的机制探索</t>
  </si>
  <si>
    <t>关于心理学公选课教学的调查和思考</t>
  </si>
  <si>
    <t>大学生兼职风险调查及其防控救济措施分析</t>
  </si>
  <si>
    <t>高职大学生劳动权益意识现状调研及劳动维权教育</t>
  </si>
  <si>
    <t>褚贝</t>
  </si>
  <si>
    <t>基于认知规律的企业导师教学方法选择模型研究</t>
  </si>
  <si>
    <t>管理世界</t>
  </si>
  <si>
    <t>10025502/111235f</t>
  </si>
  <si>
    <t>120</t>
  </si>
  <si>
    <t>陈红</t>
  </si>
  <si>
    <t>浅谈影响员工心理资本的因素及策略</t>
  </si>
  <si>
    <t>当代中国高校学生的自我评价状况分析</t>
  </si>
  <si>
    <t>ISSN1673-0992/CN41-1390/C</t>
  </si>
  <si>
    <t>如何根据员工心理资本维度开展员工心理资本干预</t>
  </si>
  <si>
    <t>陈琛</t>
  </si>
  <si>
    <t>院级科研</t>
  </si>
  <si>
    <t>HR转型下劳动政策法规课程教学改革探索——基于企业实务的教学改革</t>
  </si>
  <si>
    <t>安吉乡村旅游业人才素质现状调研及提升研究</t>
  </si>
  <si>
    <t>时代报告</t>
  </si>
  <si>
    <t>ISSN1003-2738/CN41-1413/1</t>
  </si>
  <si>
    <t>高职学生劳动权益意识调研及劳动维权教育的思考—以浙江省A高职院校为例</t>
  </si>
  <si>
    <t>ISSN1003-7780/CN61-1057/c</t>
  </si>
  <si>
    <t>中国旅游教育蓝皮书2016（中国旅游高等职业教育报告）</t>
  </si>
  <si>
    <t>夏天</t>
  </si>
  <si>
    <t>职业通用胜任力视角：高职学生可持续发展能力培养模式研究</t>
  </si>
  <si>
    <t>20160203</t>
  </si>
  <si>
    <t>2016SCG382</t>
  </si>
  <si>
    <t>20160802</t>
  </si>
  <si>
    <t>学院常规课题</t>
  </si>
  <si>
    <t>2016zd02</t>
  </si>
  <si>
    <t>高职学生职业通用胜任力的思辨：基于无边界职业生涯幸福感的视角</t>
  </si>
  <si>
    <t>武汉职业技术学院学报</t>
  </si>
  <si>
    <t>ISSN1671-931X/CN42-1669/Z</t>
  </si>
  <si>
    <t>张苗荧</t>
  </si>
  <si>
    <t>G20峰会推动杭州竞争力大幅提升</t>
  </si>
  <si>
    <t>破除“门票经济”转型正当时</t>
  </si>
  <si>
    <t>140</t>
  </si>
  <si>
    <t>大数据应用提升假日旅游品质</t>
  </si>
  <si>
    <t>故宫靠什么成为网红</t>
  </si>
  <si>
    <t>激发旅游“双创”的无限活力</t>
  </si>
  <si>
    <t>价值链整合OTA竞争新高地</t>
  </si>
  <si>
    <t>共建共享构筑旅游发展新模式</t>
  </si>
  <si>
    <t>大力发展休闲经济破解假日旅游难题</t>
  </si>
  <si>
    <t>大众旅游时代更需要高品质产品</t>
  </si>
  <si>
    <t>中医药健康服务与旅游融合潜力无限</t>
  </si>
  <si>
    <t>用大数据推动全域旅游发展</t>
  </si>
  <si>
    <t>发展旅游装备促进有效供给</t>
  </si>
  <si>
    <t>邱宏亮</t>
  </si>
  <si>
    <t>道德规范与旅游者文明旅游行为意愿_基于TPB的扩展模型</t>
  </si>
  <si>
    <t>浙江社会科学</t>
  </si>
  <si>
    <t>ISSN1004-2253/CN33-1149/C</t>
  </si>
  <si>
    <t>SIMULATING SCHEDULE OPTIMIZATION PROBLEM IN     &lt;br/&gt;STEELMAKING CONTINUOUS CASTING PROCESS</t>
  </si>
  <si>
    <t>INTERNATIONAL JOURNAL OF SIMULATION MODELLING</t>
  </si>
  <si>
    <t>201508</t>
  </si>
  <si>
    <t>ISSN1726-4529/</t>
  </si>
  <si>
    <t>122</t>
  </si>
  <si>
    <t>2015年度（第十三届）“奖教基金”重大科研成果奖一等奖</t>
  </si>
  <si>
    <t>翁栋</t>
  </si>
  <si>
    <t>浙民研（2016）113号YB201645</t>
  </si>
  <si>
    <t>生态旅游湿地多水质参数动态监视系统</t>
  </si>
  <si>
    <t>浙江省科技厅公益技术研究国际合作项目</t>
  </si>
  <si>
    <t>20160408</t>
  </si>
  <si>
    <t>综合类艺术作品《灰色》</t>
  </si>
  <si>
    <t>《中国创意设计年鉴2014-2015》四川美术出版社出版</t>
  </si>
  <si>
    <t>ISBN978-7-5410-6760-0/</t>
  </si>
  <si>
    <t>丽水市莲都区体育旅游者行为特征及生态文明</t>
  </si>
  <si>
    <t>中南林业科技大学学报-社会科学版</t>
  </si>
  <si>
    <t>ISSN:1673-9272/CN:43-1478/F</t>
  </si>
  <si>
    <t>市场营销策划</t>
  </si>
  <si>
    <t>北京工业大学出版社</t>
  </si>
  <si>
    <t>杨东旭</t>
  </si>
  <si>
    <t>2016.11</t>
  </si>
  <si>
    <t>大气污染遥感监测与扩散模拟系统</t>
  </si>
  <si>
    <t>计算机软件著作权</t>
  </si>
  <si>
    <t>20160727</t>
  </si>
  <si>
    <t>2016浙江省公益类项目国际合作项目</t>
  </si>
  <si>
    <t>20160413</t>
  </si>
  <si>
    <t>“一带一路”战略下浙江省国际科技创新合作的新型范式和路径研究</t>
  </si>
  <si>
    <t>2017C35048</t>
  </si>
  <si>
    <t>城市湿地公园旅游中存在的问题与对策研究</t>
  </si>
  <si>
    <t>1673-9272/43-1478/F</t>
  </si>
  <si>
    <t>中国薹草属(莎草科)植物资料增补Ⅲ</t>
  </si>
  <si>
    <t>浙江大学学报</t>
  </si>
  <si>
    <t>1008-9497/33-1246/N</t>
  </si>
  <si>
    <t>129</t>
  </si>
  <si>
    <t>利用MODIS近红外数据反演大气水汽含量研究</t>
  </si>
  <si>
    <t>光谱学与光谱分析</t>
  </si>
  <si>
    <t>1000-0593/11-2200/O4</t>
  </si>
  <si>
    <t>Optical Biosensors Based on Nitrogen-Doped Graphene Functionalized with Magnetic Nanoparticles</t>
  </si>
  <si>
    <t>Advanced Material interfaces</t>
  </si>
  <si>
    <t>1022-6680/</t>
  </si>
  <si>
    <t>丽水市莲都区体育旅游者行为特征及生态文明行为研究</t>
  </si>
  <si>
    <t>Impact of Land-use and Land-cover change on urban air quality in representative cities of China</t>
  </si>
  <si>
    <t>Journal of Atmospheric and Solar-terrestrial Physics</t>
  </si>
  <si>
    <t>1364-6826/</t>
  </si>
  <si>
    <t>韩力军</t>
  </si>
  <si>
    <t>线上线下互动教学法在课堂教学中的应用</t>
  </si>
  <si>
    <t>ISSN1673—1069/CN13—1355/F</t>
  </si>
  <si>
    <t>教具在高职课堂教学中的应用</t>
  </si>
  <si>
    <t>时间管理研究</t>
  </si>
  <si>
    <t>胡小华</t>
  </si>
  <si>
    <t>经济师、讲师</t>
  </si>
  <si>
    <t>互联网时代微信营销的发展策略</t>
  </si>
  <si>
    <t>李卓君</t>
  </si>
  <si>
    <t>2016KYZD03</t>
  </si>
  <si>
    <t>2016浙江省公益类项目</t>
  </si>
  <si>
    <t>饶晓娟</t>
  </si>
  <si>
    <t>可视化信息图表工具在《调研报告写作》课程教学中的应用</t>
  </si>
  <si>
    <t>2017YB19</t>
  </si>
  <si>
    <t>旅游景区微信营销的新模式——以宁波溪口景区为例</t>
  </si>
  <si>
    <t>院级重点青年课题</t>
  </si>
  <si>
    <t>2016KYZD05</t>
  </si>
  <si>
    <t>《浅析利用新媒体数字化营销工具H5进行项目化教学的实践意义》</t>
  </si>
  <si>
    <t>《职业》</t>
  </si>
  <si>
    <t>ISSN 1009-9573/CN11-4601/D</t>
  </si>
  <si>
    <t>包美仙</t>
  </si>
  <si>
    <t>高考 2016.10</t>
  </si>
  <si>
    <t>ISSN:1673-626/CN： 22-1372/G4</t>
  </si>
  <si>
    <t>旅游行业核心价值观培育途径再探索</t>
  </si>
  <si>
    <t>大陆桥视野2016.12</t>
  </si>
  <si>
    <t>ISSN 1671-9670/CN 65-1233/F</t>
  </si>
  <si>
    <t>湖州原乡小镇4A景区创建项目</t>
  </si>
  <si>
    <t>企业产学合作项目</t>
  </si>
  <si>
    <t>20160709</t>
  </si>
  <si>
    <t>丽水山居建设导则</t>
  </si>
  <si>
    <t>2016杭州市旅游委员会“杭州市景区（点）讲解员大赛”项目</t>
  </si>
  <si>
    <t>政府单一来源采购项目</t>
  </si>
  <si>
    <t>CTZB-F160923IWZ</t>
  </si>
  <si>
    <t>2.39</t>
  </si>
  <si>
    <t>鲍新山</t>
  </si>
  <si>
    <t>20160502</t>
  </si>
  <si>
    <t>丽水市旅游</t>
  </si>
  <si>
    <t>玉环县旅游局</t>
  </si>
  <si>
    <t>省级精品在线课程《导游文化基础知识》</t>
  </si>
  <si>
    <t>20161221</t>
  </si>
  <si>
    <t>边喜英</t>
  </si>
  <si>
    <t>以职业能力培养为核心的实践教学体系构建与实施</t>
  </si>
  <si>
    <t>《旅行社计调业务工作规范》标准编制</t>
  </si>
  <si>
    <t>杭州市旅游标准化技术委员会</t>
  </si>
  <si>
    <t>20150901</t>
  </si>
  <si>
    <t>3.19</t>
  </si>
  <si>
    <t>《旅行社计调业务服务规范》标准编制</t>
  </si>
  <si>
    <t>浙江旅游职业学院课题一师一企一项目</t>
  </si>
  <si>
    <t>旅行社计调业务工作规范标准化试点项目</t>
  </si>
  <si>
    <t>杭州市技术监督局</t>
  </si>
  <si>
    <t>杭州市旅行社服务网点标准化推广项目</t>
  </si>
  <si>
    <t>杭州市旅行社行业协会</t>
  </si>
  <si>
    <t>20150412</t>
  </si>
  <si>
    <t>1.26</t>
  </si>
  <si>
    <t>陈方方</t>
  </si>
  <si>
    <t>社会性别教育-旅游院校思想政治教育工作的新驻点</t>
  </si>
  <si>
    <t>被消解和重构的“议程设置理论”--自媒体时代高校大学生思想政治教</t>
  </si>
  <si>
    <t>20160404</t>
  </si>
  <si>
    <t>旅游景区无形资产构成因素及评价指标体系</t>
  </si>
  <si>
    <t>978-7-302-42899-2</t>
  </si>
  <si>
    <t>陈建新</t>
  </si>
  <si>
    <t>旅游新动态下的旅行社发展策略研究——以导游自由职业为背景</t>
  </si>
  <si>
    <t>ISSN95-2457/CN31-2065/N</t>
  </si>
  <si>
    <t>基于旅游新形势下的高职导游专业外语能力培养</t>
  </si>
  <si>
    <t>基于ESP理论下案例阅读在国际导游服务质量双语课程的实践与研究</t>
  </si>
  <si>
    <t>领队英语实用教程</t>
  </si>
  <si>
    <t>陈萍萍</t>
  </si>
  <si>
    <t>高职院校图书馆阅读推广绩效评价研究</t>
  </si>
  <si>
    <t>教育厅专项</t>
  </si>
  <si>
    <t>20160307</t>
  </si>
  <si>
    <t>Y201636915</t>
  </si>
  <si>
    <t>招标课题</t>
  </si>
  <si>
    <t>9.24</t>
  </si>
  <si>
    <t>2015年浙江省国内旅游抽样调查(续)</t>
  </si>
  <si>
    <t>20150101</t>
  </si>
  <si>
    <t>陈小愉</t>
  </si>
  <si>
    <t>基于“建构主义”理论的导游才艺翻转课堂教学改革研究</t>
  </si>
  <si>
    <t>2016 浙江旅游职业学院  &lt;br/&gt;教学改革研究项目</t>
  </si>
  <si>
    <t>杭州清河坊历史街区游客承载量测算项目</t>
  </si>
  <si>
    <t>浙江旅游职业学院2015年“一师一企一项目”重点课题</t>
  </si>
  <si>
    <t>2015zd04</t>
  </si>
  <si>
    <t>杭州清河坊历史文化街区游客承载量测算及流量控制对策研究</t>
  </si>
  <si>
    <t>杭州社科联</t>
  </si>
  <si>
    <t>2016hzs1012</t>
  </si>
  <si>
    <t>基于ESP理论下案例阅读在国际导游服务质量双语课程的时间与研究</t>
  </si>
  <si>
    <t>池静</t>
  </si>
  <si>
    <t>旅游国际化战略背景下杭州旅游标准实施的评价指标体系研究</t>
  </si>
  <si>
    <t>杭州市哲学社会科学规划课题基地项目</t>
  </si>
  <si>
    <t>以职业能力为导向的《旅行社计调业务》课程改革</t>
  </si>
  <si>
    <t>环飞云湖生态休闲旅游产业准入与三年行动实施方案</t>
  </si>
  <si>
    <t>温州市旅游局</t>
  </si>
  <si>
    <t>旅行社计调业务规范标准化试点项目</t>
  </si>
  <si>
    <t>浙江湘湖旅游度假区经营管理有限公司标准化建设咨询服务</t>
  </si>
  <si>
    <t>浙江湘湖旅游度假区经营管理有限公司</t>
  </si>
  <si>
    <t>邓进</t>
  </si>
  <si>
    <t>基于旅游消费的旅游金融模式研究</t>
  </si>
  <si>
    <t>重庆科技学院学报</t>
  </si>
  <si>
    <t>ISSN 1673-1999/CN 50-1175/C</t>
  </si>
  <si>
    <t>1.04</t>
  </si>
  <si>
    <t>杭州清河坊历史文化街区游客承载量测算项目</t>
  </si>
  <si>
    <t>2015浙江旅游职业学院“一师一企一项目”</t>
  </si>
  <si>
    <t>2015年浙江省国内旅游抽样（续）</t>
  </si>
  <si>
    <t>4.56</t>
  </si>
  <si>
    <t>浙江省国内旅游抽样调查改进策略研究</t>
  </si>
  <si>
    <t>浙江省统计局</t>
  </si>
  <si>
    <t>26</t>
  </si>
  <si>
    <t>韩德琼</t>
  </si>
  <si>
    <t>2016年浙江省旅游局招标课题</t>
  </si>
  <si>
    <t>基于金牌导游工作室的华东模拟导游实践教学行为研究</t>
  </si>
  <si>
    <t>WMYC20164-1068</t>
  </si>
  <si>
    <t>导游专业“赛教学”一体化实训教学体系</t>
  </si>
  <si>
    <t>.9</t>
  </si>
  <si>
    <t>黄宝辉</t>
  </si>
  <si>
    <t>湖州原乡小镇4A级景区创建项目</t>
  </si>
  <si>
    <t>2017年杭州市社科常规性规划资助课题</t>
  </si>
  <si>
    <t>杭州市社科联课题</t>
  </si>
  <si>
    <t>20160312</t>
  </si>
  <si>
    <t>《杭州市无障碍旅游服务规范》编制</t>
  </si>
  <si>
    <t>杭州市旅游标准化委员会委</t>
  </si>
  <si>
    <t>《旅行社产品设计》真实作业过程导向活动化课程教学创新与实践</t>
  </si>
  <si>
    <t>1.95</t>
  </si>
  <si>
    <t>江涛</t>
  </si>
  <si>
    <t>导游专业“三新”企业实习效能提升行动研究</t>
  </si>
  <si>
    <t>WMYC-20164-1065</t>
  </si>
  <si>
    <t>对话胡雪岩</t>
  </si>
  <si>
    <t>中华工商联合出版社</t>
  </si>
  <si>
    <t>978-7-5158-1316-5</t>
  </si>
  <si>
    <t>政策与法律法规</t>
  </si>
  <si>
    <t>978-7-5032-5568-7</t>
  </si>
  <si>
    <t>978-7-5032-5635-6</t>
  </si>
  <si>
    <t>全国导游人员资格考试模拟试题汇编</t>
  </si>
  <si>
    <t>金涛</t>
  </si>
  <si>
    <t>全域旅游的地域性和阶段性</t>
  </si>
  <si>
    <t>加强房车营地建设助推全域旅游发展</t>
  </si>
  <si>
    <t>一带一路下的海洋旅游安全联动机制与技术研究</t>
  </si>
  <si>
    <t>信息经济背景下旅游行业管理体制创新路径和对策研究</t>
  </si>
  <si>
    <t>浙江省软科学一般项目</t>
  </si>
  <si>
    <t>李奥运</t>
  </si>
  <si>
    <t>当前家风建设存在的问题与对策</t>
  </si>
  <si>
    <t>《南京工程学院学报（社会科学版）》</t>
  </si>
  <si>
    <t>ISSN：1671-3753/CN：32-1638/Z</t>
  </si>
  <si>
    <t>李德煜</t>
  </si>
  <si>
    <t>高职旅游管理专业中微课教学优化思考</t>
  </si>
  <si>
    <t>ISSN16715543/CN50-9206/F</t>
  </si>
  <si>
    <t>现代营销观念视角下的旅游教学改革研究</t>
  </si>
  <si>
    <t>林化亮</t>
  </si>
  <si>
    <t>大学生党员发展质量保障机制和改进措施研究</t>
  </si>
  <si>
    <t>辽宁广播电视大学学报</t>
  </si>
  <si>
    <t>ISSN 1007-421x/CN21-1372/C</t>
  </si>
  <si>
    <t>2016浙江省国内旅游抽样调查</t>
  </si>
  <si>
    <t>《神仙居景区全国旅游标准化试点地区游客满意度调查》</t>
  </si>
  <si>
    <t>浙江省神仙居旅游集团有限公司</t>
  </si>
  <si>
    <t>刘晖</t>
  </si>
  <si>
    <t>高职教育导游专业人才培养模式的改革研究与实践</t>
  </si>
  <si>
    <t>ISSN：1008-7540/CN：37-1500/S</t>
  </si>
  <si>
    <t>国际会议旅游服务接待人员系列培训--景区接待服务提升项目</t>
  </si>
  <si>
    <t>CTZB-F160532GWZ</t>
  </si>
  <si>
    <t>11.88</t>
  </si>
  <si>
    <t>20161025</t>
  </si>
  <si>
    <t>21.51</t>
  </si>
  <si>
    <t>导游专业顶岗实习标准</t>
  </si>
  <si>
    <t>2015年行业指导职业院校专业改革与实践项目</t>
  </si>
  <si>
    <t>20150521</t>
  </si>
  <si>
    <t>2015DGSX007</t>
  </si>
  <si>
    <t>刘庆安</t>
  </si>
  <si>
    <t>中国旅游标准化实践研究</t>
  </si>
  <si>
    <t>杭州市哲社课题（基地）</t>
  </si>
  <si>
    <t>中国旅游标准化发展报告2015</t>
  </si>
  <si>
    <t>社会资源国际旅游访问点设置与服务规范</t>
  </si>
  <si>
    <t>黄龙县旅游标准化建设三年行动计划</t>
  </si>
  <si>
    <t>黄龙县旅游局</t>
  </si>
  <si>
    <t>9.5</t>
  </si>
  <si>
    <t>海洋旅游安全规范</t>
  </si>
  <si>
    <t>1.72</t>
  </si>
  <si>
    <t>流水文学意象流变与文化内涵研究</t>
  </si>
  <si>
    <t>978-7-5095-6757-9/I·0141</t>
  </si>
  <si>
    <t>94.8</t>
  </si>
  <si>
    <t>娄枫</t>
  </si>
  <si>
    <t>旅游大数据个人隐私安全及对策研究</t>
  </si>
  <si>
    <t>2016C33125</t>
  </si>
  <si>
    <t>浙江省国内旅游抽样调查</t>
  </si>
  <si>
    <t>芦爱英</t>
  </si>
  <si>
    <t>全国导游人员资格统一考试模拟试题汇编</t>
  </si>
  <si>
    <t>978-7-5637-3048-5</t>
  </si>
  <si>
    <t>全国导游基础知识</t>
  </si>
  <si>
    <t>ISBN  978-7-5637-3354-5</t>
  </si>
  <si>
    <t>978-7-5032-5504-5</t>
  </si>
  <si>
    <t>ISBN978-7-5032-5504-5</t>
  </si>
  <si>
    <t>芦婷</t>
  </si>
  <si>
    <t>旅游管理专业学生职业生涯规划教育研究</t>
  </si>
  <si>
    <t>ISSN671-5543/CN50-9206/F</t>
  </si>
  <si>
    <t>罗峰</t>
  </si>
  <si>
    <t>基于DEA方法的杭州城市旅游用地效率评价研究</t>
  </si>
  <si>
    <t>ISSN 1674-3784/CN 45-1363/K</t>
  </si>
  <si>
    <t>顾客参与服务创新对其重构意愿的影响机理研究</t>
  </si>
  <si>
    <t>省教育工委</t>
  </si>
  <si>
    <t>潘承斌</t>
  </si>
  <si>
    <t>工程师</t>
  </si>
  <si>
    <t>导游专业“虚拟订单班”人才培养模式探索</t>
  </si>
  <si>
    <t>2016JGYB06</t>
  </si>
  <si>
    <t>2017YB05</t>
  </si>
  <si>
    <t>.25</t>
  </si>
  <si>
    <t>钱正英</t>
  </si>
  <si>
    <t>中国传统文化对旅游管理的影响分析</t>
  </si>
  <si>
    <t>ISSN1003-6067/CN51-1071/ F</t>
  </si>
  <si>
    <t>浅谈智慧旅游在旅游企业管理中的应用</t>
  </si>
  <si>
    <t>国际会议旅游服务接待人员系列培训-景区接待服务提升项目</t>
  </si>
  <si>
    <t>6.6</t>
  </si>
  <si>
    <t>7.17</t>
  </si>
  <si>
    <t>饶华清</t>
  </si>
  <si>
    <t>浙江省首批精品在线开放课程《导游文化基础知识》</t>
  </si>
  <si>
    <t>G20峰会杭州市景区讲解员培训课题</t>
  </si>
  <si>
    <t>3.96</t>
  </si>
  <si>
    <t>ISBN978-7-5095-6803-3</t>
  </si>
  <si>
    <t>5.531</t>
  </si>
  <si>
    <t>ISBN978-7-5032-5637-0</t>
  </si>
  <si>
    <t>ISBN978-7-5637-3448-1</t>
  </si>
  <si>
    <t>导游专业“赛教学”一体化实训教学体系二等奖</t>
  </si>
  <si>
    <t>任鸣</t>
  </si>
  <si>
    <t>高级工程师、教授</t>
  </si>
  <si>
    <t>杭州社科联（基地）</t>
  </si>
  <si>
    <t>2016JD02</t>
  </si>
  <si>
    <t>20160310</t>
  </si>
  <si>
    <t>杭州市旅游发展委员会</t>
  </si>
  <si>
    <t>4.26</t>
  </si>
  <si>
    <t>玉环县国家级海洋公园总体规划（部分）</t>
  </si>
  <si>
    <t>国家海洋第二研究所</t>
  </si>
  <si>
    <t>20160810</t>
  </si>
  <si>
    <t>上海金山国家级海洋公园总体规划（部分）</t>
  </si>
  <si>
    <t>沈一凡</t>
  </si>
  <si>
    <t>旅游大数据个人隐私安全问题及对策研究</t>
  </si>
  <si>
    <t>省科技厅</t>
  </si>
  <si>
    <t>史庆滨</t>
  </si>
  <si>
    <t>互联网旅游的反省与审思</t>
  </si>
  <si>
    <t>1002-5006/CN11-1120/K</t>
  </si>
  <si>
    <t>中小规模网络分销商管理模式初探</t>
  </si>
  <si>
    <t>现代营销</t>
  </si>
  <si>
    <t>1009-2994/22-1256/F</t>
  </si>
  <si>
    <t>虚拟实景图层文化要素加载技术标准规范研究</t>
  </si>
  <si>
    <t>红权科技有限公司</t>
  </si>
  <si>
    <t>杭州之江国家旅游度假区“互联网 旅游”调研报告</t>
  </si>
  <si>
    <t>之江度假区管委会</t>
  </si>
  <si>
    <t>20151208</t>
  </si>
  <si>
    <t>洞头区海岛生态旅游科技特派员团队</t>
  </si>
  <si>
    <t>孙旭</t>
  </si>
  <si>
    <t>旅游目的地形象传播的游客心理认知调查分析——以浙江古镇为例</t>
  </si>
  <si>
    <t>《浙江传媒学院学报》</t>
  </si>
  <si>
    <t>ISSN1008-6552/CN33-1334/G2</t>
  </si>
  <si>
    <t>多维视角下旅行社行业诚信重塑之途径探析</t>
  </si>
  <si>
    <t>《湖北经济学院学报》（人文社会科学版）</t>
  </si>
  <si>
    <t>ISSN2095-8862/CN42-1855/C</t>
  </si>
  <si>
    <t>1.32</t>
  </si>
  <si>
    <t>4.78</t>
  </si>
  <si>
    <t>汤胤</t>
  </si>
  <si>
    <t>院级课题一般项目</t>
  </si>
  <si>
    <t>三门县国家级海洋公园总体规划</t>
  </si>
  <si>
    <t>汪永旗</t>
  </si>
  <si>
    <t>工程师、讲师</t>
  </si>
  <si>
    <t>旅游大数据商业化应用中的个人隐私保护</t>
  </si>
  <si>
    <t>《中南林业科技大学学报》（社会科学版）</t>
  </si>
  <si>
    <t>大学生创业导向的《旅游电子商务实训》课程设计</t>
  </si>
  <si>
    <t>WMYC20164-1064</t>
  </si>
  <si>
    <t>王京平</t>
  </si>
  <si>
    <t>玉环县干江白马岙沙滩整治与修复工程规划方案（到账28.8万）</t>
  </si>
  <si>
    <t>15.2</t>
  </si>
  <si>
    <t>玉环芦浦百丈村国家3A级旅游景区创建方案（到账8.8万）</t>
  </si>
  <si>
    <t>2.8</t>
  </si>
  <si>
    <t>基于“翻转课堂式教学模式”的《旅游文学》课堂教学创新与实践</t>
  </si>
  <si>
    <t>kG20160710</t>
  </si>
  <si>
    <t>乐清市北白象镇西岑湿地公园规划（到账10万）</t>
  </si>
  <si>
    <t>20160410</t>
  </si>
  <si>
    <t>王瑜铬</t>
  </si>
  <si>
    <t>经济师</t>
  </si>
  <si>
    <t>景区门票价格上涨的综合经济效益探究——以绍兴柯岩风景区为例</t>
  </si>
  <si>
    <t>当代经济</t>
  </si>
  <si>
    <t>ISSN 1007-9378/CN42-1430/F</t>
  </si>
  <si>
    <t>景区门票价格上涨的综合经济效益探究</t>
  </si>
  <si>
    <t>2016KYYB09</t>
  </si>
  <si>
    <t>海洋二所</t>
  </si>
  <si>
    <t>2016院级教改</t>
  </si>
  <si>
    <t>出境游，你准备好了吗？—中国公民出境旅游服务质量解析（中英双语）</t>
  </si>
  <si>
    <t>韦小良</t>
  </si>
  <si>
    <t>网络环境下高职院校实习平台构建的方法、路径和对策研究</t>
  </si>
  <si>
    <t>2016年度浙江省旅行社旅游服务  _x000D_
质量暗访服务</t>
  </si>
  <si>
    <t>浙江省旅游质量监督所</t>
  </si>
  <si>
    <t>2016年度浙江省星级饭店（民宿）旅游服务质量暗访服务</t>
  </si>
  <si>
    <t>9.6</t>
  </si>
  <si>
    <t>2016C35054</t>
  </si>
  <si>
    <t>旅游教育国际化发展研究--基于世界旅游组织教育质量认证体系</t>
  </si>
  <si>
    <t>20160220</t>
  </si>
  <si>
    <t>978-7-5095-6540-7</t>
  </si>
  <si>
    <t>18.61</t>
  </si>
  <si>
    <t>导游专业教学规范体系的构建与实践</t>
  </si>
  <si>
    <t>1.35</t>
  </si>
  <si>
    <t>徐辉</t>
  </si>
  <si>
    <t>高级经济师</t>
  </si>
  <si>
    <t>在台北故宫博物院“柔声细语”</t>
  </si>
  <si>
    <t>/CN33-0056.</t>
  </si>
  <si>
    <t>为取回一副昂贵的眼镜</t>
  </si>
  <si>
    <t>在巴斯古浴场遗址广场前听歌</t>
  </si>
  <si>
    <t>在巴塞罗那看上了斗牛表演</t>
  </si>
  <si>
    <t>泰国移民官员与杭州龙井茶缘</t>
  </si>
  <si>
    <t>/CN33-0064</t>
  </si>
  <si>
    <t>申根国签证的原则被打破了</t>
  </si>
  <si>
    <t>在新加坡樟宜总医院体验就医的过程</t>
  </si>
  <si>
    <t>在洛杉矶的一次早餐经历</t>
  </si>
  <si>
    <t>我的地盘我做主-对以色列领队提出的三个要求的回复</t>
  </si>
  <si>
    <t>谁动了我的奶酪</t>
  </si>
  <si>
    <t>誊抄英国入境卡</t>
  </si>
  <si>
    <t>公民道德视域下的中国出境游客素质提升研究</t>
  </si>
  <si>
    <t>杭州电子科技大学学报（社会科学版</t>
  </si>
  <si>
    <t>ISSN1001-9146/CN33-1339/TN</t>
  </si>
  <si>
    <t>一对美国夫妇在召开过G20峰会的城市游览</t>
  </si>
  <si>
    <t>17KPCB07YB</t>
  </si>
  <si>
    <t>出境旅游领队实务（双语）（主编）</t>
  </si>
  <si>
    <t>978-7-5095-6743-2/F.5425</t>
  </si>
  <si>
    <t>59.04</t>
  </si>
  <si>
    <t>领队英语实用教程（副主编）</t>
  </si>
  <si>
    <t>ISBN 978-7-5095-6803-3/H.0095</t>
  </si>
  <si>
    <t>7.35</t>
  </si>
  <si>
    <t>徐慧慧</t>
  </si>
  <si>
    <t>2016JD04</t>
  </si>
  <si>
    <t>kg20160710</t>
  </si>
  <si>
    <t>导游词编纂实务</t>
  </si>
  <si>
    <t>20160314</t>
  </si>
  <si>
    <t>5.65</t>
  </si>
  <si>
    <t>严杰</t>
  </si>
  <si>
    <t>11.95</t>
  </si>
  <si>
    <t>2.64</t>
  </si>
  <si>
    <t>浙江省城市社区老年助餐服务模式标准化发展研究</t>
  </si>
  <si>
    <t>ZMYB201614</t>
  </si>
  <si>
    <t>城市旅游形象传播视角下旅游危机事件网络舆情研究</t>
  </si>
  <si>
    <t>Y201636670</t>
  </si>
  <si>
    <t>於佩红</t>
  </si>
  <si>
    <t>基于Mash-up技术模拟导游课堂应用模型的构建</t>
  </si>
  <si>
    <t>浙江海洋学院学报</t>
  </si>
  <si>
    <t>ISSN 1008-8318/CN 33-1239/G</t>
  </si>
  <si>
    <t>基于MTST多团队导游实习与实践效能关系的行动研究</t>
  </si>
  <si>
    <t>国家旅游局万名旅游英才计划双师型教师培养项目</t>
  </si>
  <si>
    <t>省级精品在线开放课程《导游文化基础》</t>
  </si>
  <si>
    <t>于由</t>
  </si>
  <si>
    <t>浅释佛教对“空”的义解</t>
  </si>
  <si>
    <t>宜春学院学报</t>
  </si>
  <si>
    <t>ISSN1671-380X/36-1250/Z</t>
  </si>
  <si>
    <t>袁琦</t>
  </si>
  <si>
    <t>视觉大数据下的城市旅游智能化运用思考</t>
  </si>
  <si>
    <t>经贸实践</t>
  </si>
  <si>
    <t>高职示范校门户网站可用性评测指标研究</t>
  </si>
  <si>
    <t>电脑编程技巧与维护</t>
  </si>
  <si>
    <t>ISSN1006-4052/CN11-3411/TP</t>
  </si>
  <si>
    <t>玉环县旅游业“十三五”发展规划</t>
  </si>
  <si>
    <t>横向委托</t>
  </si>
  <si>
    <t>4.75</t>
  </si>
  <si>
    <t>袁青</t>
  </si>
  <si>
    <t>副译审、副教授</t>
  </si>
  <si>
    <t>30.027</t>
  </si>
  <si>
    <t>詹兆宗</t>
  </si>
  <si>
    <t>基于PEST_SWOT的旅游业新常态分析与启示</t>
  </si>
  <si>
    <t>浙江学刊</t>
  </si>
  <si>
    <t>万众创新背景下杭州专利发展现状及对策研究</t>
  </si>
  <si>
    <t>2016年度杭州市哲学社会科学规划 &lt;br/&gt;常规性立项课题</t>
  </si>
  <si>
    <t>20151207</t>
  </si>
  <si>
    <t>Z16YD024</t>
  </si>
  <si>
    <t>周德邦</t>
  </si>
  <si>
    <t>中国标准化研究</t>
  </si>
  <si>
    <t>杭州哲社课题</t>
  </si>
  <si>
    <t>备注</t>
    <phoneticPr fontId="1" type="noConversion"/>
  </si>
  <si>
    <t xml:space="preserve">科研总分
</t>
    <phoneticPr fontId="2" type="noConversion"/>
  </si>
  <si>
    <t>邵淑宏</t>
    <phoneticPr fontId="2" type="noConversion"/>
  </si>
  <si>
    <t>备注</t>
    <phoneticPr fontId="1" type="noConversion"/>
  </si>
  <si>
    <t>高级讲师、副教授</t>
    <phoneticPr fontId="1" type="noConversion"/>
  </si>
  <si>
    <t xml:space="preserve">科研总分
</t>
    <phoneticPr fontId="2" type="noConversion"/>
  </si>
  <si>
    <t>基于“互联网+”背景下微信创新高校思政教育的研究</t>
    <phoneticPr fontId="2" type="noConversion"/>
  </si>
  <si>
    <t>五级期刊（高职高专类学报、其他一般学术刊物论文）</t>
    <phoneticPr fontId="2" type="noConversion"/>
  </si>
  <si>
    <t>于华</t>
    <phoneticPr fontId="2" type="noConversion"/>
  </si>
  <si>
    <t>讲师(劳务派遣)</t>
    <phoneticPr fontId="2" type="noConversion"/>
  </si>
  <si>
    <t>劳务派遣</t>
    <phoneticPr fontId="2" type="noConversion"/>
  </si>
  <si>
    <t xml:space="preserve">高职院校高尔夫人才培养的swot分析及对策研究
——以浙江旅游职业学院为例
</t>
  </si>
  <si>
    <r>
      <t>纵向课题</t>
    </r>
    <r>
      <rPr>
        <sz val="9"/>
        <rFont val="Arial"/>
        <family val="2"/>
      </rPr>
      <t>(</t>
    </r>
    <r>
      <rPr>
        <sz val="9"/>
        <rFont val="宋体"/>
        <family val="3"/>
        <charset val="134"/>
      </rPr>
      <t>财政经费来源</t>
    </r>
    <r>
      <rPr>
        <sz val="9"/>
        <rFont val="Arial"/>
        <family val="2"/>
      </rPr>
      <t>)</t>
    </r>
  </si>
  <si>
    <r>
      <t>浙江省红色旅游</t>
    </r>
    <r>
      <rPr>
        <sz val="9"/>
        <rFont val="Arial"/>
        <family val="2"/>
      </rPr>
      <t>“</t>
    </r>
    <r>
      <rPr>
        <sz val="9"/>
        <rFont val="宋体"/>
        <family val="3"/>
        <charset val="134"/>
      </rPr>
      <t>十三五</t>
    </r>
    <r>
      <rPr>
        <sz val="9"/>
        <rFont val="Arial"/>
        <family val="2"/>
      </rPr>
      <t>”</t>
    </r>
    <r>
      <rPr>
        <sz val="9"/>
        <rFont val="宋体"/>
        <family val="3"/>
        <charset val="134"/>
      </rPr>
      <t>发展规划</t>
    </r>
  </si>
  <si>
    <r>
      <t>基于</t>
    </r>
    <r>
      <rPr>
        <sz val="9"/>
        <rFont val="Arial"/>
        <family val="2"/>
      </rPr>
      <t>“</t>
    </r>
    <r>
      <rPr>
        <sz val="9"/>
        <rFont val="宋体"/>
        <family val="3"/>
        <charset val="134"/>
      </rPr>
      <t>翻转课堂式教学模式</t>
    </r>
    <r>
      <rPr>
        <sz val="9"/>
        <rFont val="Arial"/>
        <family val="2"/>
      </rPr>
      <t>”</t>
    </r>
    <r>
      <rPr>
        <sz val="9"/>
        <rFont val="宋体"/>
        <family val="3"/>
        <charset val="134"/>
      </rPr>
      <t>的《旅游文学》课堂教学创新与实践</t>
    </r>
  </si>
  <si>
    <r>
      <t>导游专业</t>
    </r>
    <r>
      <rPr>
        <sz val="9"/>
        <rFont val="Arial"/>
        <family val="2"/>
      </rPr>
      <t>“</t>
    </r>
    <r>
      <rPr>
        <sz val="9"/>
        <rFont val="宋体"/>
        <family val="3"/>
        <charset val="134"/>
      </rPr>
      <t>赛教学</t>
    </r>
    <r>
      <rPr>
        <sz val="9"/>
        <rFont val="Arial"/>
        <family val="2"/>
      </rPr>
      <t>”</t>
    </r>
    <r>
      <rPr>
        <sz val="9"/>
        <rFont val="宋体"/>
        <family val="3"/>
        <charset val="134"/>
      </rPr>
      <t>一体化实训教学体系</t>
    </r>
  </si>
  <si>
    <t>以体验为主的活动化教学方法在高职《旅游心理学》中的运用</t>
    <phoneticPr fontId="1" type="noConversion"/>
  </si>
  <si>
    <t>成果来源</t>
    <phoneticPr fontId="1" type="noConversion"/>
  </si>
  <si>
    <t>丽水市旅游委员会</t>
    <phoneticPr fontId="1" type="noConversion"/>
  </si>
  <si>
    <t>玉环芦浦百丈村国家3A级旅游景区创建方案</t>
    <phoneticPr fontId="1" type="noConversion"/>
  </si>
  <si>
    <t>科研总分</t>
    <phoneticPr fontId="2" type="noConversion"/>
  </si>
  <si>
    <t>王昆欣</t>
  </si>
  <si>
    <t>二级教授</t>
  </si>
  <si>
    <t>旅游高职院校核心专业竞争力评价指标体系及排名研究</t>
  </si>
  <si>
    <t>中国高教研究</t>
  </si>
  <si>
    <t>ISSN：1004-3667/CN：11-2962/G4</t>
  </si>
  <si>
    <t>教育部行业职业教育教学指导委员会工作办公室</t>
  </si>
  <si>
    <t>导游职业发展研究</t>
  </si>
  <si>
    <t>7.74</t>
  </si>
  <si>
    <t>金炳雄</t>
  </si>
  <si>
    <t>副研究员</t>
  </si>
  <si>
    <t>20170615</t>
  </si>
  <si>
    <t>金华市青蛙乐园.寨春农场4A景区创建规划</t>
  </si>
  <si>
    <t>金华市寨春农业有限公司</t>
  </si>
  <si>
    <t>旅游教育国际化发展研究——基于世界旅游组织教育质量认证体系</t>
  </si>
  <si>
    <t>20160325</t>
  </si>
  <si>
    <t>建构主义视阈下的动漫节庆意象测评研究</t>
  </si>
  <si>
    <t>20161220</t>
  </si>
  <si>
    <t>2016LYZX03</t>
  </si>
  <si>
    <t>浦江县七彩罗源3A级旅游景区创建方案</t>
  </si>
  <si>
    <t>浦江县吴乡人民政府</t>
  </si>
  <si>
    <t>2016HX10</t>
  </si>
  <si>
    <t>陈宝珠</t>
  </si>
  <si>
    <t>院级课改</t>
  </si>
  <si>
    <t>2017YB23</t>
  </si>
  <si>
    <t>大学生文明修身校园礼仪微课堂系里视频</t>
  </si>
  <si>
    <t>浙江省委教育工委办公室</t>
  </si>
  <si>
    <t>全面从严治党背景下的大学生廉政教育研究</t>
  </si>
  <si>
    <t>院级党建思政</t>
  </si>
  <si>
    <t>2016DJYB02</t>
  </si>
  <si>
    <t>徐云松</t>
  </si>
  <si>
    <t>以“三下乡四融合”促乡村旅游创新开发</t>
  </si>
  <si>
    <t>民宿的关键基因是什么？</t>
  </si>
  <si>
    <t>给民宿取一个我们自己的名称</t>
  </si>
  <si>
    <t>民宿发展须澄清的五个误区</t>
  </si>
  <si>
    <t>把握民宿五大特征、促进民宿健康发展</t>
  </si>
  <si>
    <t>做精做强“钱塘江旅游”</t>
  </si>
  <si>
    <t>国际海岛旅游大会执行委员会办公室</t>
  </si>
  <si>
    <t>磐安县中医药健康旅游示范区规划</t>
  </si>
  <si>
    <t>谢征</t>
  </si>
  <si>
    <t>传播学视域下的民国旅游期刊研究</t>
  </si>
  <si>
    <t>ISSN  1002一4166/CN11一2807/G2</t>
  </si>
  <si>
    <t>王忠林</t>
  </si>
  <si>
    <t>需求引到型的旅游职业教育现代学徒制构建研究</t>
  </si>
  <si>
    <t>国家旅游局人事司</t>
  </si>
  <si>
    <t>20160329</t>
  </si>
  <si>
    <t>20160531</t>
  </si>
  <si>
    <t>浙江省养生旅游发展案例</t>
  </si>
  <si>
    <t>20.6</t>
  </si>
  <si>
    <t>旅游类人才培养质量提升工程“英才计划”的创新与实践</t>
  </si>
  <si>
    <t>浙江省政府</t>
  </si>
  <si>
    <t>20160929</t>
  </si>
  <si>
    <t>周国忠</t>
  </si>
  <si>
    <t>乡贤文化在美丽乡村建设视阈下的重构研究——以绍兴市柯桥区漓渚镇为例</t>
  </si>
  <si>
    <t>省社科联研究课题</t>
  </si>
  <si>
    <t>丽水市九龙国家湿地公园湿地休闲区旅游项目策划设计及详细规划设计</t>
  </si>
  <si>
    <t>丽水市旅游投资发展有限公司</t>
  </si>
  <si>
    <t>20151211</t>
  </si>
  <si>
    <t>36.4</t>
  </si>
  <si>
    <t>浦阳江流域旅游发展总体规划</t>
  </si>
  <si>
    <t>王方</t>
  </si>
  <si>
    <t>ISBN978-7-302-42899-2</t>
  </si>
  <si>
    <t>周慧颖</t>
  </si>
  <si>
    <t>馆员</t>
  </si>
  <si>
    <t>构建高职院校学生党员发展考核评价体系的探索与实践</t>
  </si>
  <si>
    <t>浙江省高职院校党建研究会</t>
  </si>
  <si>
    <t>20160420</t>
  </si>
  <si>
    <t>2016B14</t>
  </si>
  <si>
    <t>其他科研项目</t>
  </si>
  <si>
    <t>高职院校党委书记群体特征的实证研究——以浙江省公办高职院校为例</t>
  </si>
  <si>
    <t>学院党建专项课题</t>
  </si>
  <si>
    <t>2016DJYB04</t>
  </si>
  <si>
    <t>谢慧颖</t>
  </si>
  <si>
    <t>李小亚</t>
  </si>
  <si>
    <t>洞庭波涌连天雪——第二届湖北艺术节、第五届湖南艺术节侧记</t>
  </si>
  <si>
    <t>艺术百家（C刊）</t>
  </si>
  <si>
    <t>ISSN 1003—9104/CN 32—1092/J</t>
  </si>
  <si>
    <t>试论浙江地方戏曲的发展历程</t>
  </si>
  <si>
    <t>淮海工学院学报</t>
  </si>
  <si>
    <t>/ISSN 2095—333X</t>
  </si>
  <si>
    <t>吴盈盈</t>
  </si>
  <si>
    <t>基于现代学徒制的“学习领域”课程开发研究</t>
  </si>
  <si>
    <t>浙江省教学成果奖《旅游类人才培养质量提升工程“英才计划”的创新与实践》</t>
  </si>
  <si>
    <t>浙江省人民政府</t>
  </si>
  <si>
    <t>20161022</t>
  </si>
  <si>
    <t>第四届院级教学成果奖《旅游类人才培养质量提升工程“英才计划”的创新与实践》</t>
  </si>
  <si>
    <t>胡剑</t>
  </si>
  <si>
    <t>高校网络舆情分析及引导策略研究</t>
  </si>
  <si>
    <t>院级宣传专项重点课题</t>
  </si>
  <si>
    <t>2016XCZD01</t>
  </si>
  <si>
    <t>袁佩芬</t>
  </si>
  <si>
    <t>社交文书写作模板与范本</t>
  </si>
  <si>
    <t>中国纺织出版社</t>
  </si>
  <si>
    <t>徐海伟</t>
  </si>
  <si>
    <t>人事改革背景下高校教师权益申述机制研究</t>
  </si>
  <si>
    <t>人力资源管理</t>
  </si>
  <si>
    <t>ISSN 1673-8209/CN 15-1346/F</t>
  </si>
  <si>
    <t>人事改革背景下高校教师权益申诉机制研究</t>
  </si>
  <si>
    <t>杨骁瑾</t>
  </si>
  <si>
    <t>“双元制”模式在导游专业学生顶岗实习中的应用研究</t>
  </si>
  <si>
    <t>科教导刊</t>
  </si>
  <si>
    <t>ISSN1674-6813/CN 42-1798/N</t>
  </si>
  <si>
    <t>叶志良</t>
  </si>
  <si>
    <t>本土化与现代性：越剧原生地浙江的现状与发展</t>
  </si>
  <si>
    <t>戏曲研究</t>
  </si>
  <si>
    <t>978-7-5039-6177/</t>
  </si>
  <si>
    <t>江南戏剧的身份建构与文化表演</t>
  </si>
  <si>
    <t>浙江师范大学学报</t>
  </si>
  <si>
    <t>1001-5035/33-1011</t>
  </si>
  <si>
    <t>原生与新生：重建+时代原生地越剧新的优势</t>
  </si>
  <si>
    <t>天一文苑</t>
  </si>
  <si>
    <t>978-7-5034-7459-0/</t>
  </si>
  <si>
    <t>教育部行指委工作办公室</t>
  </si>
  <si>
    <t>20161226</t>
  </si>
  <si>
    <t>浙江文艺评论奖</t>
  </si>
  <si>
    <t>浙江省文学艺术界联合会</t>
  </si>
  <si>
    <t>20160826</t>
  </si>
  <si>
    <t>著作厅局二级</t>
  </si>
  <si>
    <t>高职院校开发普通高中大学先修课的研究与实践</t>
  </si>
  <si>
    <t>余超</t>
  </si>
  <si>
    <t>省教育厅教育技术研究规划课题</t>
  </si>
  <si>
    <t>饭店英语</t>
  </si>
  <si>
    <t>徐洁</t>
  </si>
  <si>
    <t>教育部行业职业教育教学指导委员会办公室</t>
  </si>
  <si>
    <t>20151027</t>
  </si>
  <si>
    <t>第四届院级教学成果奖：高职院校开发普通高中大学先修课的研究与实践</t>
  </si>
  <si>
    <t>20160331</t>
  </si>
  <si>
    <t>苏奕姣</t>
  </si>
  <si>
    <t>移动学习环境下微信支持的课堂教学研究——以《教育学》公共选修课为例</t>
  </si>
  <si>
    <t>2016年浙江省教学成果奖二等奖</t>
  </si>
  <si>
    <t>20161023</t>
  </si>
  <si>
    <t>蔡为爽</t>
  </si>
  <si>
    <t>浙江省高等教育教学成果奖二等奖</t>
  </si>
  <si>
    <t>院级教学成果奖一等奖</t>
  </si>
  <si>
    <t>卢雪栋</t>
  </si>
  <si>
    <t>2017YB27</t>
  </si>
  <si>
    <t>朱倩倩</t>
  </si>
  <si>
    <t>动漫节庆意向量表开发与维度测量——以中国国际动漫节为例</t>
  </si>
  <si>
    <t>对外汉语出版物的海外传播困境及对策</t>
  </si>
  <si>
    <t>ISSN 1002-4166/CN11-2807/G2</t>
  </si>
  <si>
    <t>ISSN 1000-0593/11-2200/O4</t>
  </si>
  <si>
    <t>基于中美文化差异背景下的对外汉语传播研究</t>
  </si>
  <si>
    <t>20160503</t>
  </si>
  <si>
    <t>PYG201604</t>
  </si>
  <si>
    <t>我国高职院校混合所有制办学的现状、问题及对策研究——一以浙江为例</t>
  </si>
  <si>
    <t>浙江省哲社规划课题</t>
  </si>
  <si>
    <t>17NDJC341YBM</t>
  </si>
  <si>
    <t>浙江省高职院校混合所有制办学的现状、问题及对策研究——以浙江旅游职业学院为例</t>
  </si>
  <si>
    <t>建构视阈下的动漫节庆意向测评研究</t>
  </si>
  <si>
    <t>汪亚明</t>
  </si>
  <si>
    <t>ISSN1004-3667/CN11-2926/G4</t>
  </si>
  <si>
    <t>旅游从业人员职业道德与服务规范图解</t>
  </si>
  <si>
    <t>中国人民共和国国家旅游局</t>
  </si>
  <si>
    <t>20150606</t>
  </si>
  <si>
    <t>1.2</t>
  </si>
  <si>
    <t>浙江省红色旅游发展十三五规划</t>
  </si>
  <si>
    <t>20161015</t>
  </si>
  <si>
    <t>0.7</t>
  </si>
  <si>
    <t>武义县江下村旅游区概念性规划暨3A级景区创建方案</t>
  </si>
  <si>
    <t>20150512</t>
  </si>
  <si>
    <t>浙江省养生旅游范例编写</t>
  </si>
  <si>
    <t>20150808</t>
  </si>
  <si>
    <t>ISBN978-75032-5504-5</t>
  </si>
  <si>
    <t>导游词编撰实务</t>
  </si>
  <si>
    <t>20160315</t>
  </si>
  <si>
    <t>ISBN978-7-5637-2454-3/K·420</t>
  </si>
  <si>
    <t>浙江导游文化基础知识</t>
  </si>
  <si>
    <t>20160705</t>
  </si>
  <si>
    <t>ISBN978-7-5032-4981-5</t>
  </si>
  <si>
    <t>10.99</t>
  </si>
  <si>
    <t>全导游人员资格统一考试模拟习题集</t>
  </si>
  <si>
    <t>ISBN978-7-5032-5635-6</t>
  </si>
  <si>
    <t>浙江省养生旅游范例</t>
  </si>
  <si>
    <t>20.44</t>
  </si>
  <si>
    <t>阮慧娟</t>
  </si>
  <si>
    <t>高校校园幸福文化模式构建研究</t>
  </si>
  <si>
    <t>东方教育</t>
  </si>
  <si>
    <t>ISSN 2079-3111/CN 32-0034</t>
  </si>
  <si>
    <t>2016年院级科研项目 宣传专项</t>
  </si>
  <si>
    <t>2016XCYB04</t>
  </si>
  <si>
    <t>2016年省民政厅课题</t>
  </si>
  <si>
    <t>周丽玉</t>
  </si>
  <si>
    <t>哀伤辅导视角下“失独家庭”心理援助初探</t>
  </si>
  <si>
    <t>浅论心理预警视角下高职新生心理约谈模式的构建</t>
  </si>
  <si>
    <t>职教论坛（北大核心）</t>
  </si>
  <si>
    <t>ISSN1001-7518/CN36-1078/G4</t>
  </si>
  <si>
    <t>心理弹性视角下高职生挫折教育研究—以浙江旅游职业学院为例</t>
  </si>
  <si>
    <t>青年思政课题</t>
  </si>
  <si>
    <t>王坚</t>
  </si>
  <si>
    <t>浙江省旅游类高职学生职业价值取向变化特点及引导研究</t>
  </si>
  <si>
    <t>Y201636671</t>
  </si>
  <si>
    <t>大数据背景下高校就业创业服务“私人定制”模式探索——以浙江旅游职业学院为例</t>
  </si>
  <si>
    <t>2016年院级青年教管重点课题</t>
  </si>
  <si>
    <t>2016JGZD01</t>
  </si>
  <si>
    <t>王蕴韵</t>
  </si>
  <si>
    <t>2016院级青年教管重点课题</t>
  </si>
  <si>
    <t>叶蔚兰</t>
  </si>
  <si>
    <t>工学结合模式下旅游类高职学生思想政治教育探究</t>
  </si>
  <si>
    <t>吉林省教育学院学报</t>
  </si>
  <si>
    <t>章笕</t>
  </si>
  <si>
    <t>“分层递进？工学交替”人才培养模式的探索</t>
  </si>
  <si>
    <t>20160525</t>
  </si>
  <si>
    <t>浙江旅游博物馆成列文本和设计集</t>
  </si>
  <si>
    <t>实用新型</t>
  </si>
  <si>
    <t>20151112</t>
  </si>
  <si>
    <t>松阳县旅游产业发展十三五规划暨五年行动计划</t>
  </si>
  <si>
    <t>松阳县风景旅游局</t>
  </si>
  <si>
    <t>钱兴成</t>
  </si>
  <si>
    <t>校在园中 园在校中</t>
  </si>
  <si>
    <t>基于“学习金字塔”理论下的“自助互动式”课堂教学方式运用——以大学生形势与政策课为例</t>
  </si>
  <si>
    <t>基于全面从严治党背景下的大学生廉政教育探究</t>
  </si>
  <si>
    <t>刍议高校校园建筑文化育人功能的实现途径</t>
  </si>
  <si>
    <t>高职学生职业素质模块化教育的路径探析</t>
  </si>
  <si>
    <t>教育教学论坛</t>
  </si>
  <si>
    <t>ISSN1674-9324/CN13-1399/G4</t>
  </si>
  <si>
    <t>基于微媒介的大学生社会主义核心价值观培育路径探析</t>
  </si>
  <si>
    <t>20160814</t>
  </si>
  <si>
    <t>2017B36</t>
  </si>
  <si>
    <t>杨京艳</t>
  </si>
  <si>
    <t>助理记者</t>
  </si>
  <si>
    <t>千岛湖休闲产业发展的影响因素研究</t>
  </si>
  <si>
    <t>201504</t>
  </si>
  <si>
    <t>严一平</t>
  </si>
  <si>
    <t>高职学生践行社会主义核心价值观新路径研究——以高职院校创新创业教育为例</t>
  </si>
  <si>
    <t>出境游，你准备好了吗？——中国公民出境旅游服务质量解析（中英双语）</t>
  </si>
  <si>
    <t>2015-2016年浙江省民政政策理论研究优秀成果二等奖</t>
  </si>
  <si>
    <t>浙江旅游职业学院2016年度党建宣传思政优秀论文二等奖</t>
  </si>
  <si>
    <t>2016年民政政策理论研究论文优秀奖</t>
  </si>
  <si>
    <t>卢静怡</t>
  </si>
  <si>
    <t>论新常态下旅游类高职院校服务产业发展策略</t>
  </si>
  <si>
    <t>昆明民族干部学院学报</t>
  </si>
  <si>
    <t>浙江省教育厅专项课题</t>
  </si>
  <si>
    <t>大学校园之图书馆礼仪教育</t>
  </si>
  <si>
    <t>李镇华</t>
  </si>
  <si>
    <t>省软科学课题</t>
  </si>
  <si>
    <t>省公益技术研究社会发展项目</t>
  </si>
  <si>
    <t>省公益技术研究国际合作项目</t>
  </si>
  <si>
    <t>移动学习环境下基于知识管理的高校科研团队建设研究</t>
  </si>
  <si>
    <t>省教育技术研究规划重点课题</t>
  </si>
  <si>
    <t>JA040</t>
  </si>
  <si>
    <t>省民政厅民政政策理论研究课题</t>
  </si>
  <si>
    <t>20161216</t>
  </si>
  <si>
    <t>"高层次科研成果及青年科研团队"培育项目</t>
  </si>
  <si>
    <t>高飞</t>
  </si>
  <si>
    <t>教育厅</t>
  </si>
  <si>
    <t>4.2</t>
  </si>
  <si>
    <t>先卫红</t>
  </si>
  <si>
    <t>副研究馆员</t>
  </si>
  <si>
    <t>地区专利评价指标与专利影响力分析-以杭州为例</t>
  </si>
  <si>
    <t>中国科技信息</t>
  </si>
  <si>
    <t>1001-8972/11-2739/N</t>
  </si>
  <si>
    <t>2016年度杭州市哲学社会科学规划常规性立项课题</t>
  </si>
  <si>
    <t>阅淑女，览绅士：高职智慧图书馆人文素养教育创新-以浙江旅游职业学院图书馆为例</t>
  </si>
  <si>
    <t>浙江旅游职业学院宣传部</t>
  </si>
  <si>
    <t>刘杨蒂</t>
  </si>
  <si>
    <t>信息技术在高校图书馆旅游信息服务中的应用——以浙江旅游职业学院为例</t>
  </si>
  <si>
    <t>移动阅读时代的数字出版策略</t>
  </si>
  <si>
    <t>出版广角(北大核心）</t>
  </si>
  <si>
    <t>潜在需求视域下社区文化养老服务路径探析</t>
  </si>
  <si>
    <t>河北工程大学学报（社会科学版）</t>
  </si>
  <si>
    <t>公共文献信息服务在高校图书馆的开展</t>
  </si>
  <si>
    <t>武汉冶金管理干部学院学报</t>
  </si>
  <si>
    <t>一种基于射频辨识技术的大学图书管理安全门</t>
  </si>
  <si>
    <t>实用新型专利</t>
  </si>
  <si>
    <t>一种基于ZigBee的智慧旅游服务装置</t>
  </si>
  <si>
    <t>20161031</t>
  </si>
  <si>
    <t>葛米娜</t>
  </si>
  <si>
    <t>"current marketdevelopment status and marketing strategy of chinese led optical fibre illumination enterprises _x000D_
"</t>
  </si>
  <si>
    <t>78</t>
  </si>
  <si>
    <t>游客参与、预期收益与旅游亲环境行为:一个扩展的TPB理论模型</t>
  </si>
  <si>
    <t>高职院校图书馆阅读现状及提升对策研究</t>
  </si>
  <si>
    <t>顾客参与服务创新对企业的作用与管理研究</t>
  </si>
  <si>
    <t>周小文</t>
  </si>
  <si>
    <t>助理馆员</t>
  </si>
  <si>
    <t>在校大学生心理健康问题与图书阅读治疗</t>
  </si>
  <si>
    <t>大陆桥视野</t>
  </si>
  <si>
    <t>ISSN1671-9670/CN65-1233/F</t>
  </si>
  <si>
    <t>张永波</t>
  </si>
  <si>
    <t>融合行业的高职院校教育信息化探索与研究--以旅游类高职院校为例</t>
  </si>
  <si>
    <t>软件导刊（教育技术）</t>
  </si>
  <si>
    <t>ISSN1672-7800/CN42-1671/TP</t>
  </si>
  <si>
    <t>沈功斌</t>
  </si>
  <si>
    <t>职业院校教育信息化模式创新研究——以浙江旅游职业学院为例</t>
  </si>
  <si>
    <t>ISSN 1009—1734/CN 33—1018/G4</t>
  </si>
  <si>
    <t>基于信息技术的海洋旅游安全保障体系研究</t>
  </si>
  <si>
    <t>信息技术与信息化</t>
  </si>
  <si>
    <t>ISSN1672—9528/CN37—1423/TN</t>
  </si>
  <si>
    <t>洞头县海岛生态旅游科技特派员团队项目</t>
  </si>
  <si>
    <t>20130901</t>
  </si>
  <si>
    <t>王雯</t>
  </si>
  <si>
    <t>叶健博</t>
  </si>
  <si>
    <t>智慧图书馆项目建设的应用实践研究-以浙江旅游职业学院为例</t>
  </si>
  <si>
    <t>中国科技博览</t>
  </si>
  <si>
    <t>ISSN1009/914X/CN11-4450/T</t>
  </si>
  <si>
    <t>顾芸天</t>
  </si>
  <si>
    <t>多媒体教室投影仪亮度自动监测系统的研究</t>
  </si>
  <si>
    <t>基于数据挖掘的高校图书馆个性化服务的设计</t>
  </si>
  <si>
    <t>2016JGYB03</t>
  </si>
  <si>
    <t>丁基民</t>
  </si>
  <si>
    <t>助理工程师</t>
  </si>
  <si>
    <t>金琳琳</t>
  </si>
  <si>
    <t>2015行业指导职业院校专业改革与实践项目</t>
  </si>
  <si>
    <t>20151020</t>
  </si>
  <si>
    <t>97873012453352</t>
  </si>
  <si>
    <t>青海社会科学</t>
    <phoneticPr fontId="2" type="noConversion"/>
  </si>
  <si>
    <t>南昌航空大学学报</t>
    <phoneticPr fontId="2" type="noConversion"/>
  </si>
  <si>
    <t>理论探讨</t>
    <phoneticPr fontId="2" type="noConversion"/>
  </si>
  <si>
    <t>湖北社会科学</t>
    <phoneticPr fontId="2" type="noConversion"/>
  </si>
  <si>
    <t>宁夏社会科学</t>
    <phoneticPr fontId="2" type="noConversion"/>
  </si>
  <si>
    <t>“三不腐”机制下廉政问责程序的全面嵌入性运作</t>
    <phoneticPr fontId="2" type="noConversion"/>
  </si>
  <si>
    <t>国内问责制研究的定量定性分析与评价</t>
    <phoneticPr fontId="2" type="noConversion"/>
  </si>
  <si>
    <t>不合格</t>
  </si>
  <si>
    <t>不合格</t>
    <phoneticPr fontId="2" type="noConversion"/>
  </si>
  <si>
    <t>不合格</t>
    <phoneticPr fontId="1" type="noConversion"/>
  </si>
  <si>
    <t>不合格</t>
    <phoneticPr fontId="1" type="noConversion"/>
  </si>
  <si>
    <t>金璐</t>
  </si>
  <si>
    <t>大学生文明修身校园礼仪微学堂</t>
  </si>
  <si>
    <t>厅局级一般课题</t>
  </si>
  <si>
    <t>榜样导向在高职学生管理工作中的运用</t>
  </si>
  <si>
    <t>方理政</t>
  </si>
  <si>
    <t>编著</t>
    <phoneticPr fontId="2" type="noConversion"/>
  </si>
  <si>
    <t>基于旅游地意象的临安市民宿发展研究</t>
    <phoneticPr fontId="1" type="noConversion"/>
  </si>
  <si>
    <t>中南林业科技大学学报（社会科学版）</t>
    <phoneticPr fontId="1" type="noConversion"/>
  </si>
  <si>
    <t>ISSN1673-9272/CN43-1478/F</t>
    <phoneticPr fontId="1" type="noConversion"/>
  </si>
  <si>
    <t>ISSN1002-5006/CN11-1120/K</t>
    <phoneticPr fontId="1" type="noConversion"/>
  </si>
  <si>
    <t xml:space="preserve">字数 0.35 </t>
  </si>
  <si>
    <t xml:space="preserve">字数 0.35 </t>
    <phoneticPr fontId="1" type="noConversion"/>
  </si>
  <si>
    <t xml:space="preserve">字数 38.8 </t>
    <phoneticPr fontId="1" type="noConversion"/>
  </si>
  <si>
    <t xml:space="preserve">字数 0.3 </t>
  </si>
  <si>
    <t xml:space="preserve">字数 0.3 </t>
    <phoneticPr fontId="1" type="noConversion"/>
  </si>
  <si>
    <t xml:space="preserve">经费 0 </t>
  </si>
  <si>
    <t xml:space="preserve">经费 0 </t>
    <phoneticPr fontId="1" type="noConversion"/>
  </si>
  <si>
    <t>经费 0</t>
  </si>
  <si>
    <t>经费 0</t>
    <phoneticPr fontId="1" type="noConversion"/>
  </si>
  <si>
    <t xml:space="preserve">经费 2 </t>
  </si>
  <si>
    <t xml:space="preserve">经费 2 </t>
    <phoneticPr fontId="1" type="noConversion"/>
  </si>
  <si>
    <t xml:space="preserve">字数 15.4 </t>
    <phoneticPr fontId="1" type="noConversion"/>
  </si>
  <si>
    <t xml:space="preserve">字数 3 </t>
  </si>
  <si>
    <t xml:space="preserve">字数 3 </t>
    <phoneticPr fontId="1" type="noConversion"/>
  </si>
  <si>
    <t xml:space="preserve">字数 0.3 </t>
    <phoneticPr fontId="1" type="noConversion"/>
  </si>
  <si>
    <t>字数 0.33</t>
    <phoneticPr fontId="1" type="noConversion"/>
  </si>
  <si>
    <t xml:space="preserve">字数 0.32 </t>
  </si>
  <si>
    <t xml:space="preserve">字数 0.32 </t>
    <phoneticPr fontId="1" type="noConversion"/>
  </si>
  <si>
    <t>字数 0.51</t>
    <phoneticPr fontId="1" type="noConversion"/>
  </si>
  <si>
    <t xml:space="preserve">字数 0.45 </t>
  </si>
  <si>
    <t xml:space="preserve">字数 0.45 </t>
    <phoneticPr fontId="1" type="noConversion"/>
  </si>
  <si>
    <t>字数 0.54</t>
    <phoneticPr fontId="1" type="noConversion"/>
  </si>
  <si>
    <t xml:space="preserve">字数 31 </t>
    <phoneticPr fontId="1" type="noConversion"/>
  </si>
  <si>
    <t xml:space="preserve">字数 0.7 </t>
  </si>
  <si>
    <t xml:space="preserve">字数 0.7 </t>
    <phoneticPr fontId="1" type="noConversion"/>
  </si>
  <si>
    <t xml:space="preserve">字数 1 </t>
  </si>
  <si>
    <t xml:space="preserve">字数 1 </t>
    <phoneticPr fontId="1" type="noConversion"/>
  </si>
  <si>
    <t>字数 0.5</t>
    <phoneticPr fontId="1" type="noConversion"/>
  </si>
  <si>
    <t xml:space="preserve">字数 1 </t>
    <phoneticPr fontId="1" type="noConversion"/>
  </si>
  <si>
    <t xml:space="preserve">经费 0 </t>
    <phoneticPr fontId="1" type="noConversion"/>
  </si>
  <si>
    <t>经费 0</t>
    <phoneticPr fontId="1" type="noConversion"/>
  </si>
  <si>
    <t xml:space="preserve">经费 1 </t>
  </si>
  <si>
    <t xml:space="preserve">经费 1 </t>
    <phoneticPr fontId="1" type="noConversion"/>
  </si>
  <si>
    <t>经费 0.3</t>
    <phoneticPr fontId="1" type="noConversion"/>
  </si>
  <si>
    <t>经费 2</t>
  </si>
  <si>
    <t>经费 2</t>
    <phoneticPr fontId="1" type="noConversion"/>
  </si>
  <si>
    <t>经费 0.3</t>
    <phoneticPr fontId="1" type="noConversion"/>
  </si>
  <si>
    <t xml:space="preserve">字数 32 </t>
  </si>
  <si>
    <t xml:space="preserve">字数 32 </t>
    <phoneticPr fontId="1" type="noConversion"/>
  </si>
  <si>
    <t>字数 0.35</t>
  </si>
  <si>
    <t>字数 0.35</t>
    <phoneticPr fontId="1" type="noConversion"/>
  </si>
  <si>
    <t>字数 0.25</t>
    <phoneticPr fontId="1" type="noConversion"/>
  </si>
  <si>
    <t xml:space="preserve">字数 0.9 </t>
    <phoneticPr fontId="1" type="noConversion"/>
  </si>
  <si>
    <t xml:space="preserve">字数 0.43 </t>
    <phoneticPr fontId="1" type="noConversion"/>
  </si>
  <si>
    <t xml:space="preserve">经费 0.5 </t>
  </si>
  <si>
    <t xml:space="preserve">经费 0.5 </t>
    <phoneticPr fontId="1" type="noConversion"/>
  </si>
  <si>
    <t xml:space="preserve">经费 0.25 </t>
  </si>
  <si>
    <t xml:space="preserve">经费 0.25 </t>
    <phoneticPr fontId="1" type="noConversion"/>
  </si>
  <si>
    <t xml:space="preserve">字数 0.36 </t>
  </si>
  <si>
    <t xml:space="preserve">字数 0.36 </t>
    <phoneticPr fontId="1" type="noConversion"/>
  </si>
  <si>
    <t xml:space="preserve">经费 12.96 </t>
    <phoneticPr fontId="1" type="noConversion"/>
  </si>
  <si>
    <t>经费 12</t>
    <phoneticPr fontId="1" type="noConversion"/>
  </si>
  <si>
    <t xml:space="preserve">字数 0.6 </t>
  </si>
  <si>
    <t xml:space="preserve">字数 0.6 </t>
    <phoneticPr fontId="1" type="noConversion"/>
  </si>
  <si>
    <t xml:space="preserve">字数 0.6096 </t>
    <phoneticPr fontId="1" type="noConversion"/>
  </si>
  <si>
    <t>经费 1</t>
    <phoneticPr fontId="1" type="noConversion"/>
  </si>
  <si>
    <t xml:space="preserve">字数 40 </t>
  </si>
  <si>
    <t xml:space="preserve">字数 40 </t>
    <phoneticPr fontId="1" type="noConversion"/>
  </si>
  <si>
    <t xml:space="preserve">字数 26.8 </t>
    <phoneticPr fontId="1" type="noConversion"/>
  </si>
  <si>
    <t>字数 1</t>
    <phoneticPr fontId="1" type="noConversion"/>
  </si>
  <si>
    <t>经费 0.5</t>
  </si>
  <si>
    <t>经费 0.5</t>
    <phoneticPr fontId="1" type="noConversion"/>
  </si>
  <si>
    <t xml:space="preserve">经费 2 </t>
    <phoneticPr fontId="1" type="noConversion"/>
  </si>
  <si>
    <t xml:space="preserve">字数 0.16 </t>
  </si>
  <si>
    <t xml:space="preserve">字数 0.16 </t>
    <phoneticPr fontId="1" type="noConversion"/>
  </si>
  <si>
    <t xml:space="preserve">经费 0.3 </t>
  </si>
  <si>
    <t xml:space="preserve">经费 0.3 </t>
    <phoneticPr fontId="1" type="noConversion"/>
  </si>
  <si>
    <t xml:space="preserve">经费 8 </t>
  </si>
  <si>
    <t xml:space="preserve">经费 8 </t>
    <phoneticPr fontId="1" type="noConversion"/>
  </si>
  <si>
    <t xml:space="preserve">字数 0.45 </t>
    <phoneticPr fontId="1" type="noConversion"/>
  </si>
  <si>
    <t>字数 0.6</t>
  </si>
  <si>
    <t>字数 0.6</t>
    <phoneticPr fontId="1" type="noConversion"/>
  </si>
  <si>
    <t xml:space="preserve">经费 0.3 </t>
    <phoneticPr fontId="1" type="noConversion"/>
  </si>
  <si>
    <t xml:space="preserve">字数 .8 </t>
    <phoneticPr fontId="1" type="noConversion"/>
  </si>
  <si>
    <t xml:space="preserve">字数 2 </t>
  </si>
  <si>
    <t xml:space="preserve">字数 2 </t>
    <phoneticPr fontId="1" type="noConversion"/>
  </si>
  <si>
    <t xml:space="preserve">字数 0.4 </t>
  </si>
  <si>
    <t xml:space="preserve">字数 0.4 </t>
    <phoneticPr fontId="1" type="noConversion"/>
  </si>
  <si>
    <t xml:space="preserve">字数 0.4 </t>
    <phoneticPr fontId="1" type="noConversion"/>
  </si>
  <si>
    <t>经费 0.5</t>
    <phoneticPr fontId="1" type="noConversion"/>
  </si>
  <si>
    <t>字数 0.3</t>
  </si>
  <si>
    <t>字数 0.3</t>
    <phoneticPr fontId="1" type="noConversion"/>
  </si>
  <si>
    <t xml:space="preserve">字数 0.8 </t>
  </si>
  <si>
    <t xml:space="preserve">字数 0.8 </t>
    <phoneticPr fontId="1" type="noConversion"/>
  </si>
  <si>
    <t>经费 0.25</t>
  </si>
  <si>
    <t>经费 0.25</t>
    <phoneticPr fontId="1" type="noConversion"/>
  </si>
  <si>
    <t xml:space="preserve">字数 0.39 </t>
    <phoneticPr fontId="1" type="noConversion"/>
  </si>
  <si>
    <t>字数 0.6</t>
    <phoneticPr fontId="1" type="noConversion"/>
  </si>
  <si>
    <t xml:space="preserve">经费 1 </t>
    <phoneticPr fontId="1" type="noConversion"/>
  </si>
  <si>
    <t xml:space="preserve">经费 0.83 </t>
    <phoneticPr fontId="1" type="noConversion"/>
  </si>
  <si>
    <t xml:space="preserve">字数 0.5 </t>
  </si>
  <si>
    <t xml:space="preserve">字数 0.5 </t>
    <phoneticPr fontId="1" type="noConversion"/>
  </si>
  <si>
    <t>字数 0.7</t>
    <phoneticPr fontId="1" type="noConversion"/>
  </si>
  <si>
    <t>字数 0.8</t>
    <phoneticPr fontId="1" type="noConversion"/>
  </si>
  <si>
    <t xml:space="preserve">经费 4.4 </t>
    <phoneticPr fontId="1" type="noConversion"/>
  </si>
  <si>
    <t xml:space="preserve">经费 6.4 </t>
    <phoneticPr fontId="1" type="noConversion"/>
  </si>
  <si>
    <t>经费 21</t>
    <phoneticPr fontId="1" type="noConversion"/>
  </si>
  <si>
    <t xml:space="preserve">经费 6.8 </t>
    <phoneticPr fontId="1" type="noConversion"/>
  </si>
  <si>
    <t xml:space="preserve">经费 2.4 </t>
    <phoneticPr fontId="1" type="noConversion"/>
  </si>
  <si>
    <t xml:space="preserve">经费 0.44 </t>
    <phoneticPr fontId="1" type="noConversion"/>
  </si>
  <si>
    <t xml:space="preserve">字数 0.34 </t>
  </si>
  <si>
    <t xml:space="preserve">字数 0.34 </t>
    <phoneticPr fontId="1" type="noConversion"/>
  </si>
  <si>
    <t xml:space="preserve">字数 0.2 </t>
  </si>
  <si>
    <t xml:space="preserve">字数 0.2 </t>
    <phoneticPr fontId="1" type="noConversion"/>
  </si>
  <si>
    <t xml:space="preserve">字数 0.25 </t>
    <phoneticPr fontId="1" type="noConversion"/>
  </si>
  <si>
    <t xml:space="preserve">字数 26.8 </t>
    <phoneticPr fontId="1" type="noConversion"/>
  </si>
  <si>
    <t>字数 1.6</t>
    <phoneticPr fontId="1" type="noConversion"/>
  </si>
  <si>
    <t xml:space="preserve">经费 </t>
    <phoneticPr fontId="1" type="noConversion"/>
  </si>
  <si>
    <t>字数 0.521</t>
    <phoneticPr fontId="1" type="noConversion"/>
  </si>
  <si>
    <t xml:space="preserve">字数 0.50 </t>
    <phoneticPr fontId="1" type="noConversion"/>
  </si>
  <si>
    <t xml:space="preserve">字数 0.498 </t>
    <phoneticPr fontId="1" type="noConversion"/>
  </si>
  <si>
    <t xml:space="preserve">字数 0.452 </t>
    <phoneticPr fontId="1" type="noConversion"/>
  </si>
  <si>
    <t xml:space="preserve">字数 0.5375 </t>
    <phoneticPr fontId="1" type="noConversion"/>
  </si>
  <si>
    <t xml:space="preserve">字数 0.16 </t>
    <phoneticPr fontId="1" type="noConversion"/>
  </si>
  <si>
    <t xml:space="preserve">字数 1.18 </t>
    <phoneticPr fontId="1" type="noConversion"/>
  </si>
  <si>
    <t>字数 0.37</t>
    <phoneticPr fontId="1" type="noConversion"/>
  </si>
  <si>
    <t xml:space="preserve">字数 0.33 </t>
  </si>
  <si>
    <t xml:space="preserve">字数 0.33 </t>
    <phoneticPr fontId="1" type="noConversion"/>
  </si>
  <si>
    <t xml:space="preserve">字数 0.61 </t>
    <phoneticPr fontId="1" type="noConversion"/>
  </si>
  <si>
    <t xml:space="preserve">字数 0.3527 </t>
    <phoneticPr fontId="1" type="noConversion"/>
  </si>
  <si>
    <t xml:space="preserve">经费  </t>
  </si>
  <si>
    <t xml:space="preserve">经费  </t>
    <phoneticPr fontId="1" type="noConversion"/>
  </si>
  <si>
    <t xml:space="preserve">字数 0.3126 </t>
    <phoneticPr fontId="1" type="noConversion"/>
  </si>
  <si>
    <t xml:space="preserve">字数 0.8 </t>
    <phoneticPr fontId="1" type="noConversion"/>
  </si>
  <si>
    <t xml:space="preserve">字数 28.8 </t>
    <phoneticPr fontId="1" type="noConversion"/>
  </si>
  <si>
    <t xml:space="preserve">字数 0.5 </t>
    <phoneticPr fontId="1" type="noConversion"/>
  </si>
  <si>
    <t xml:space="preserve">字数 0.36 </t>
    <phoneticPr fontId="1" type="noConversion"/>
  </si>
  <si>
    <t>字数 0.34</t>
  </si>
  <si>
    <t>字数 0.34</t>
    <phoneticPr fontId="1" type="noConversion"/>
  </si>
  <si>
    <t>字数 0.3</t>
    <phoneticPr fontId="1" type="noConversion"/>
  </si>
  <si>
    <t xml:space="preserve">经费 0.5 </t>
    <phoneticPr fontId="1" type="noConversion"/>
  </si>
  <si>
    <t xml:space="preserve">经费 0.23 </t>
    <phoneticPr fontId="1" type="noConversion"/>
  </si>
  <si>
    <t>经费 11</t>
    <phoneticPr fontId="1" type="noConversion"/>
  </si>
  <si>
    <t xml:space="preserve">经费 5 </t>
  </si>
  <si>
    <t xml:space="preserve">经费 5 </t>
    <phoneticPr fontId="1" type="noConversion"/>
  </si>
  <si>
    <t xml:space="preserve">经费 3.75 </t>
    <phoneticPr fontId="1" type="noConversion"/>
  </si>
  <si>
    <t xml:space="preserve">经费 6 </t>
  </si>
  <si>
    <t xml:space="preserve">经费 6 </t>
    <phoneticPr fontId="1" type="noConversion"/>
  </si>
  <si>
    <t xml:space="preserve">经费 11 </t>
    <phoneticPr fontId="1" type="noConversion"/>
  </si>
  <si>
    <t>经费 8.25</t>
    <phoneticPr fontId="1" type="noConversion"/>
  </si>
  <si>
    <t xml:space="preserve">经费 5 </t>
    <phoneticPr fontId="1" type="noConversion"/>
  </si>
  <si>
    <t xml:space="preserve">字数 0.24 </t>
  </si>
  <si>
    <t xml:space="preserve">字数 0.24 </t>
    <phoneticPr fontId="1" type="noConversion"/>
  </si>
  <si>
    <t xml:space="preserve">字数 0.2 </t>
    <phoneticPr fontId="1" type="noConversion"/>
  </si>
  <si>
    <t xml:space="preserve">字数 0.6 </t>
    <phoneticPr fontId="1" type="noConversion"/>
  </si>
  <si>
    <t xml:space="preserve">字数 0.75 </t>
  </si>
  <si>
    <t xml:space="preserve">字数 0.75 </t>
    <phoneticPr fontId="1" type="noConversion"/>
  </si>
  <si>
    <t xml:space="preserve">字数 8 </t>
    <phoneticPr fontId="1" type="noConversion"/>
  </si>
  <si>
    <t xml:space="preserve">字数 56 </t>
    <phoneticPr fontId="1" type="noConversion"/>
  </si>
  <si>
    <t xml:space="preserve">经费 5.80 </t>
    <phoneticPr fontId="1" type="noConversion"/>
  </si>
  <si>
    <t xml:space="preserve">经费 13.2 </t>
    <phoneticPr fontId="1" type="noConversion"/>
  </si>
  <si>
    <t xml:space="preserve">经费 12 </t>
  </si>
  <si>
    <t xml:space="preserve">经费 12 </t>
    <phoneticPr fontId="1" type="noConversion"/>
  </si>
  <si>
    <t>经费 15</t>
    <phoneticPr fontId="1" type="noConversion"/>
  </si>
  <si>
    <t xml:space="preserve">经费 21 </t>
    <phoneticPr fontId="1" type="noConversion"/>
  </si>
  <si>
    <t>经费 1</t>
    <phoneticPr fontId="1" type="noConversion"/>
  </si>
  <si>
    <t xml:space="preserve">经费 0.25 </t>
    <phoneticPr fontId="1" type="noConversion"/>
  </si>
  <si>
    <t xml:space="preserve">经费 3.5 </t>
  </si>
  <si>
    <t xml:space="preserve">经费 3.5 </t>
    <phoneticPr fontId="1" type="noConversion"/>
  </si>
  <si>
    <t xml:space="preserve">经费 2.3 </t>
    <phoneticPr fontId="1" type="noConversion"/>
  </si>
  <si>
    <t xml:space="preserve">经费 7.5 </t>
  </si>
  <si>
    <t xml:space="preserve">经费 7.5 </t>
    <phoneticPr fontId="1" type="noConversion"/>
  </si>
  <si>
    <t xml:space="preserve">经费 4 </t>
  </si>
  <si>
    <t xml:space="preserve">经费 4 </t>
    <phoneticPr fontId="1" type="noConversion"/>
  </si>
  <si>
    <t xml:space="preserve">经费 13 </t>
    <phoneticPr fontId="1" type="noConversion"/>
  </si>
  <si>
    <t xml:space="preserve">经费 7 </t>
    <phoneticPr fontId="1" type="noConversion"/>
  </si>
  <si>
    <t>经费 6</t>
  </si>
  <si>
    <t>经费 6</t>
    <phoneticPr fontId="1" type="noConversion"/>
  </si>
  <si>
    <t xml:space="preserve">经费 6 </t>
    <phoneticPr fontId="1" type="noConversion"/>
  </si>
  <si>
    <t xml:space="preserve">字数 43 </t>
    <phoneticPr fontId="1" type="noConversion"/>
  </si>
  <si>
    <t xml:space="preserve">经费 3 </t>
  </si>
  <si>
    <t xml:space="preserve">经费 3 </t>
    <phoneticPr fontId="1" type="noConversion"/>
  </si>
  <si>
    <t xml:space="preserve">经费 2.48 </t>
    <phoneticPr fontId="1" type="noConversion"/>
  </si>
  <si>
    <t xml:space="preserve">经费 4 </t>
    <phoneticPr fontId="1" type="noConversion"/>
  </si>
  <si>
    <t xml:space="preserve">经费 6.76 </t>
    <phoneticPr fontId="1" type="noConversion"/>
  </si>
  <si>
    <t xml:space="preserve">经费 15.6 </t>
    <phoneticPr fontId="1" type="noConversion"/>
  </si>
  <si>
    <t xml:space="preserve">字数 1.2 </t>
  </si>
  <si>
    <t xml:space="preserve">字数 1.2 </t>
    <phoneticPr fontId="1" type="noConversion"/>
  </si>
  <si>
    <t xml:space="preserve">字数 22.1 </t>
    <phoneticPr fontId="1" type="noConversion"/>
  </si>
  <si>
    <t>字数 0.76</t>
    <phoneticPr fontId="1" type="noConversion"/>
  </si>
  <si>
    <t>经费 2.75</t>
    <phoneticPr fontId="1" type="noConversion"/>
  </si>
  <si>
    <t xml:space="preserve">经费 15 </t>
  </si>
  <si>
    <t xml:space="preserve">经费 15 </t>
    <phoneticPr fontId="1" type="noConversion"/>
  </si>
  <si>
    <t xml:space="preserve">字数 0.55 </t>
  </si>
  <si>
    <t xml:space="preserve">字数 0.55 </t>
    <phoneticPr fontId="1" type="noConversion"/>
  </si>
  <si>
    <t xml:space="preserve">经费 2.39 </t>
    <phoneticPr fontId="1" type="noConversion"/>
  </si>
  <si>
    <t xml:space="preserve">经费 3.19 </t>
    <phoneticPr fontId="1" type="noConversion"/>
  </si>
  <si>
    <t xml:space="preserve">经费 1.26 </t>
    <phoneticPr fontId="1" type="noConversion"/>
  </si>
  <si>
    <t xml:space="preserve">字数 4 </t>
  </si>
  <si>
    <t xml:space="preserve">字数 4 </t>
    <phoneticPr fontId="1" type="noConversion"/>
  </si>
  <si>
    <t xml:space="preserve">经费 9 </t>
    <phoneticPr fontId="1" type="noConversion"/>
  </si>
  <si>
    <t xml:space="preserve">经费 1.5 </t>
  </si>
  <si>
    <t xml:space="preserve">经费 1.5 </t>
    <phoneticPr fontId="1" type="noConversion"/>
  </si>
  <si>
    <t xml:space="preserve">经费 9.24 </t>
    <phoneticPr fontId="1" type="noConversion"/>
  </si>
  <si>
    <t xml:space="preserve">经费 10 </t>
  </si>
  <si>
    <t xml:space="preserve">经费 10 </t>
    <phoneticPr fontId="1" type="noConversion"/>
  </si>
  <si>
    <t>经费 2</t>
    <phoneticPr fontId="1" type="noConversion"/>
  </si>
  <si>
    <t>字数 0.6</t>
    <phoneticPr fontId="1" type="noConversion"/>
  </si>
  <si>
    <t xml:space="preserve">经费 1.04 </t>
    <phoneticPr fontId="1" type="noConversion"/>
  </si>
  <si>
    <t xml:space="preserve">经费 4.56 </t>
    <phoneticPr fontId="1" type="noConversion"/>
  </si>
  <si>
    <t xml:space="preserve">字数 20 </t>
    <phoneticPr fontId="1" type="noConversion"/>
  </si>
  <si>
    <t xml:space="preserve">字数 5.5 </t>
    <phoneticPr fontId="1" type="noConversion"/>
  </si>
  <si>
    <t xml:space="preserve">字数 8 </t>
    <phoneticPr fontId="1" type="noConversion"/>
  </si>
  <si>
    <r>
      <t>字数</t>
    </r>
    <r>
      <rPr>
        <sz val="9"/>
        <rFont val="Arial"/>
        <family val="2"/>
      </rPr>
      <t xml:space="preserve"> 0.2 </t>
    </r>
    <phoneticPr fontId="1" type="noConversion"/>
  </si>
  <si>
    <r>
      <t>经费</t>
    </r>
    <r>
      <rPr>
        <sz val="9"/>
        <rFont val="Arial"/>
        <family val="2"/>
      </rPr>
      <t xml:space="preserve"> 0 </t>
    </r>
    <phoneticPr fontId="1" type="noConversion"/>
  </si>
  <si>
    <t xml:space="preserve">字数 0.93 </t>
    <phoneticPr fontId="1" type="noConversion"/>
  </si>
  <si>
    <t xml:space="preserve">字数 0.657 </t>
    <phoneticPr fontId="1" type="noConversion"/>
  </si>
  <si>
    <t>经费 11.88</t>
    <phoneticPr fontId="1" type="noConversion"/>
  </si>
  <si>
    <t xml:space="preserve">经费 21.51 </t>
    <phoneticPr fontId="1" type="noConversion"/>
  </si>
  <si>
    <t xml:space="preserve">经费 3.5 </t>
    <phoneticPr fontId="1" type="noConversion"/>
  </si>
  <si>
    <t>经费 3</t>
    <phoneticPr fontId="1" type="noConversion"/>
  </si>
  <si>
    <t xml:space="preserve">经费 9.5 </t>
    <phoneticPr fontId="1" type="noConversion"/>
  </si>
  <si>
    <t xml:space="preserve">经费 1.6 </t>
    <phoneticPr fontId="1" type="noConversion"/>
  </si>
  <si>
    <t xml:space="preserve">经费 1.72 </t>
    <phoneticPr fontId="1" type="noConversion"/>
  </si>
  <si>
    <t xml:space="preserve">字数 15.8 </t>
    <phoneticPr fontId="1" type="noConversion"/>
  </si>
  <si>
    <t xml:space="preserve">字数 2 </t>
    <phoneticPr fontId="1" type="noConversion"/>
  </si>
  <si>
    <t xml:space="preserve">字数 6 </t>
    <phoneticPr fontId="1" type="noConversion"/>
  </si>
  <si>
    <t xml:space="preserve">字数 5 </t>
  </si>
  <si>
    <t xml:space="preserve">字数 5 </t>
    <phoneticPr fontId="1" type="noConversion"/>
  </si>
  <si>
    <t xml:space="preserve">字数 0 </t>
  </si>
  <si>
    <t xml:space="preserve">字数 0 </t>
    <phoneticPr fontId="1" type="noConversion"/>
  </si>
  <si>
    <t xml:space="preserve">字数 5609 </t>
    <phoneticPr fontId="1" type="noConversion"/>
  </si>
  <si>
    <t xml:space="preserve">字数 4483 </t>
    <phoneticPr fontId="1" type="noConversion"/>
  </si>
  <si>
    <t xml:space="preserve">经费 6.6 </t>
    <phoneticPr fontId="1" type="noConversion"/>
  </si>
  <si>
    <t xml:space="preserve">经费 7.17 </t>
    <phoneticPr fontId="1" type="noConversion"/>
  </si>
  <si>
    <t xml:space="preserve">经费 3.96 </t>
    <phoneticPr fontId="1" type="noConversion"/>
  </si>
  <si>
    <t>字数 24.1</t>
    <phoneticPr fontId="1" type="noConversion"/>
  </si>
  <si>
    <t xml:space="preserve">字数 1.5 </t>
    <phoneticPr fontId="1" type="noConversion"/>
  </si>
  <si>
    <t>字数 2.75</t>
    <phoneticPr fontId="1" type="noConversion"/>
  </si>
  <si>
    <t xml:space="preserve">经费 18 </t>
  </si>
  <si>
    <t xml:space="preserve">经费 18 </t>
    <phoneticPr fontId="1" type="noConversion"/>
  </si>
  <si>
    <t xml:space="preserve">经费 4.5 </t>
  </si>
  <si>
    <t xml:space="preserve">经费 4.5 </t>
    <phoneticPr fontId="1" type="noConversion"/>
  </si>
  <si>
    <t xml:space="preserve">经费 3.4 </t>
    <phoneticPr fontId="1" type="noConversion"/>
  </si>
  <si>
    <t xml:space="preserve">经费 4.26 </t>
    <phoneticPr fontId="1" type="noConversion"/>
  </si>
  <si>
    <t>经费 4</t>
  </si>
  <si>
    <t>经费 4</t>
    <phoneticPr fontId="1" type="noConversion"/>
  </si>
  <si>
    <t>经费 5</t>
    <phoneticPr fontId="1" type="noConversion"/>
  </si>
  <si>
    <t xml:space="preserve">经费 4.5 </t>
    <phoneticPr fontId="1" type="noConversion"/>
  </si>
  <si>
    <t xml:space="preserve">经费 3 </t>
    <phoneticPr fontId="1" type="noConversion"/>
  </si>
  <si>
    <t xml:space="preserve">字数 0.7 </t>
    <phoneticPr fontId="1" type="noConversion"/>
  </si>
  <si>
    <t xml:space="preserve">经费 1.32 </t>
    <phoneticPr fontId="1" type="noConversion"/>
  </si>
  <si>
    <t xml:space="preserve">经费 4.78 </t>
    <phoneticPr fontId="1" type="noConversion"/>
  </si>
  <si>
    <t xml:space="preserve">经费 8 </t>
    <phoneticPr fontId="1" type="noConversion"/>
  </si>
  <si>
    <t xml:space="preserve">经费 10 </t>
    <phoneticPr fontId="1" type="noConversion"/>
  </si>
  <si>
    <t>经费 15.2</t>
    <phoneticPr fontId="1" type="noConversion"/>
  </si>
  <si>
    <t xml:space="preserve">经费 2.8 </t>
    <phoneticPr fontId="1" type="noConversion"/>
  </si>
  <si>
    <t>字数 0.5</t>
    <phoneticPr fontId="1" type="noConversion"/>
  </si>
  <si>
    <t>经费 9.8</t>
    <phoneticPr fontId="1" type="noConversion"/>
  </si>
  <si>
    <t xml:space="preserve">经费 9.6 </t>
    <phoneticPr fontId="1" type="noConversion"/>
  </si>
  <si>
    <t>字数 0.2</t>
  </si>
  <si>
    <t>字数 0.2</t>
    <phoneticPr fontId="1" type="noConversion"/>
  </si>
  <si>
    <t>字数 40.4</t>
    <phoneticPr fontId="1" type="noConversion"/>
  </si>
  <si>
    <r>
      <t>经费</t>
    </r>
    <r>
      <rPr>
        <sz val="9"/>
        <rFont val="Arial"/>
        <family val="2"/>
      </rPr>
      <t xml:space="preserve"> 9 </t>
    </r>
    <phoneticPr fontId="1" type="noConversion"/>
  </si>
  <si>
    <r>
      <t>经费</t>
    </r>
    <r>
      <rPr>
        <sz val="9"/>
        <rFont val="Arial"/>
        <family val="2"/>
      </rPr>
      <t xml:space="preserve"> 0</t>
    </r>
    <phoneticPr fontId="1" type="noConversion"/>
  </si>
  <si>
    <r>
      <t>字数</t>
    </r>
    <r>
      <rPr>
        <sz val="9"/>
        <rFont val="Arial"/>
        <family val="2"/>
      </rPr>
      <t xml:space="preserve"> 23</t>
    </r>
    <phoneticPr fontId="1" type="noConversion"/>
  </si>
  <si>
    <t xml:space="preserve">经费 11.95 </t>
    <phoneticPr fontId="1" type="noConversion"/>
  </si>
  <si>
    <t xml:space="preserve">经费 2.64 </t>
    <phoneticPr fontId="1" type="noConversion"/>
  </si>
  <si>
    <t xml:space="preserve">字数 5500 </t>
    <phoneticPr fontId="1" type="noConversion"/>
  </si>
  <si>
    <t xml:space="preserve">经费 1.00 </t>
    <phoneticPr fontId="1" type="noConversion"/>
  </si>
  <si>
    <t>字数 0.4</t>
  </si>
  <si>
    <t>字数 0.4</t>
    <phoneticPr fontId="1" type="noConversion"/>
  </si>
  <si>
    <t>字数 0.4</t>
    <phoneticPr fontId="1" type="noConversion"/>
  </si>
  <si>
    <t xml:space="preserve">经费 4.75 </t>
    <phoneticPr fontId="1" type="noConversion"/>
  </si>
  <si>
    <t xml:space="preserve">字数 24.1 </t>
    <phoneticPr fontId="1" type="noConversion"/>
  </si>
  <si>
    <t xml:space="preserve">经费 </t>
    <phoneticPr fontId="1" type="noConversion"/>
  </si>
  <si>
    <r>
      <rPr>
        <b/>
        <sz val="9"/>
        <rFont val="宋体"/>
        <family val="3"/>
        <charset val="134"/>
      </rPr>
      <t>字数</t>
    </r>
    <r>
      <rPr>
        <b/>
        <sz val="9"/>
        <rFont val="Arial"/>
        <family val="2"/>
      </rPr>
      <t>/</t>
    </r>
    <r>
      <rPr>
        <b/>
        <sz val="9"/>
        <rFont val="宋体"/>
        <family val="3"/>
        <charset val="134"/>
      </rPr>
      <t>经费</t>
    </r>
    <r>
      <rPr>
        <b/>
        <sz val="9"/>
        <rFont val="Arial"/>
        <family val="2"/>
      </rPr>
      <t/>
    </r>
    <phoneticPr fontId="2" type="noConversion"/>
  </si>
  <si>
    <t xml:space="preserve">字数 0.6 </t>
    <phoneticPr fontId="2" type="noConversion"/>
  </si>
  <si>
    <t xml:space="preserve">字数 0.4 </t>
    <phoneticPr fontId="2" type="noConversion"/>
  </si>
  <si>
    <t xml:space="preserve">字数 0.4 </t>
    <phoneticPr fontId="2" type="noConversion"/>
  </si>
  <si>
    <t xml:space="preserve">经费 0 </t>
    <phoneticPr fontId="2" type="noConversion"/>
  </si>
  <si>
    <t>经费 0.25</t>
    <phoneticPr fontId="2" type="noConversion"/>
  </si>
  <si>
    <t>经费 0.25</t>
    <phoneticPr fontId="2" type="noConversion"/>
  </si>
  <si>
    <t xml:space="preserve">字数 0.3 </t>
    <phoneticPr fontId="2" type="noConversion"/>
  </si>
  <si>
    <t>字数 0.3</t>
    <phoneticPr fontId="2" type="noConversion"/>
  </si>
  <si>
    <t xml:space="preserve">经费 0.5 </t>
    <phoneticPr fontId="2" type="noConversion"/>
  </si>
  <si>
    <t xml:space="preserve">字数 0.7 </t>
    <phoneticPr fontId="2" type="noConversion"/>
  </si>
  <si>
    <t>经费 2</t>
    <phoneticPr fontId="2" type="noConversion"/>
  </si>
  <si>
    <t xml:space="preserve">字数 0.75 </t>
    <phoneticPr fontId="2" type="noConversion"/>
  </si>
  <si>
    <t xml:space="preserve">经费 3 </t>
    <phoneticPr fontId="2" type="noConversion"/>
  </si>
  <si>
    <t>字数 6.5</t>
    <phoneticPr fontId="2" type="noConversion"/>
  </si>
  <si>
    <t xml:space="preserve">字数 0.35 </t>
    <phoneticPr fontId="2" type="noConversion"/>
  </si>
  <si>
    <t xml:space="preserve">字数 0.6977 </t>
    <phoneticPr fontId="2" type="noConversion"/>
  </si>
  <si>
    <t xml:space="preserve">字数 0.6193 </t>
    <phoneticPr fontId="2" type="noConversion"/>
  </si>
  <si>
    <t xml:space="preserve">字数 0.6015 </t>
    <phoneticPr fontId="2" type="noConversion"/>
  </si>
  <si>
    <t xml:space="preserve">字数 0.8366 </t>
    <phoneticPr fontId="2" type="noConversion"/>
  </si>
  <si>
    <t xml:space="preserve">经费 3 </t>
    <phoneticPr fontId="2" type="noConversion"/>
  </si>
  <si>
    <t>字数 4500</t>
    <phoneticPr fontId="2" type="noConversion"/>
  </si>
  <si>
    <t xml:space="preserve">字数 20.7 </t>
    <phoneticPr fontId="2" type="noConversion"/>
  </si>
  <si>
    <t xml:space="preserve">字数 21.7 </t>
    <phoneticPr fontId="2" type="noConversion"/>
  </si>
  <si>
    <t>字数 0.37</t>
    <phoneticPr fontId="2" type="noConversion"/>
  </si>
  <si>
    <t>经费 0.5</t>
    <phoneticPr fontId="2" type="noConversion"/>
  </si>
  <si>
    <t xml:space="preserve">经费 0 </t>
    <phoneticPr fontId="2" type="noConversion"/>
  </si>
  <si>
    <t>经费 0</t>
    <phoneticPr fontId="2" type="noConversion"/>
  </si>
  <si>
    <t>经费 0</t>
    <phoneticPr fontId="2" type="noConversion"/>
  </si>
  <si>
    <t xml:space="preserve">经费 6 </t>
    <phoneticPr fontId="2" type="noConversion"/>
  </si>
  <si>
    <t xml:space="preserve">字数 0.1 </t>
    <phoneticPr fontId="2" type="noConversion"/>
  </si>
  <si>
    <t xml:space="preserve">字数 0.7 </t>
    <phoneticPr fontId="2" type="noConversion"/>
  </si>
  <si>
    <t xml:space="preserve">字数 0.8 </t>
    <phoneticPr fontId="2" type="noConversion"/>
  </si>
  <si>
    <t xml:space="preserve">字数 0.6 </t>
    <phoneticPr fontId="2" type="noConversion"/>
  </si>
  <si>
    <t>字数 0.6</t>
    <phoneticPr fontId="2" type="noConversion"/>
  </si>
  <si>
    <t>字数 0.7</t>
    <phoneticPr fontId="2" type="noConversion"/>
  </si>
  <si>
    <t xml:space="preserve">字数 0.1 </t>
    <phoneticPr fontId="2" type="noConversion"/>
  </si>
  <si>
    <t xml:space="preserve">经费 5 </t>
    <phoneticPr fontId="2" type="noConversion"/>
  </si>
  <si>
    <t xml:space="preserve">经费 5 </t>
    <phoneticPr fontId="2" type="noConversion"/>
  </si>
  <si>
    <t xml:space="preserve">经费 2 </t>
    <phoneticPr fontId="2" type="noConversion"/>
  </si>
  <si>
    <t xml:space="preserve">字数 0.5 </t>
    <phoneticPr fontId="2" type="noConversion"/>
  </si>
  <si>
    <t xml:space="preserve">经费 0 </t>
    <phoneticPr fontId="2" type="noConversion"/>
  </si>
  <si>
    <t xml:space="preserve">字数  </t>
  </si>
  <si>
    <t xml:space="preserve">字数  </t>
    <phoneticPr fontId="2" type="noConversion"/>
  </si>
  <si>
    <t xml:space="preserve">字数 </t>
  </si>
  <si>
    <t xml:space="preserve">字数 </t>
    <phoneticPr fontId="2" type="noConversion"/>
  </si>
  <si>
    <t xml:space="preserve">字数 1.5 </t>
    <phoneticPr fontId="2" type="noConversion"/>
  </si>
  <si>
    <t xml:space="preserve">字数 0.2 </t>
    <phoneticPr fontId="2" type="noConversion"/>
  </si>
  <si>
    <t xml:space="preserve">字数 1.6 </t>
    <phoneticPr fontId="2" type="noConversion"/>
  </si>
  <si>
    <t xml:space="preserve">字数 1.1 </t>
  </si>
  <si>
    <t xml:space="preserve">字数 1.1 </t>
    <phoneticPr fontId="2" type="noConversion"/>
  </si>
  <si>
    <t xml:space="preserve">字数 1.2 </t>
    <phoneticPr fontId="2" type="noConversion"/>
  </si>
  <si>
    <t>字数 1.2</t>
    <phoneticPr fontId="2" type="noConversion"/>
  </si>
  <si>
    <t xml:space="preserve">字数 1.2 </t>
    <phoneticPr fontId="2" type="noConversion"/>
  </si>
  <si>
    <t xml:space="preserve">字数 1 </t>
    <phoneticPr fontId="2" type="noConversion"/>
  </si>
  <si>
    <t xml:space="preserve">字数 1.4 </t>
    <phoneticPr fontId="2" type="noConversion"/>
  </si>
  <si>
    <t xml:space="preserve">字数 1.3 </t>
  </si>
  <si>
    <t xml:space="preserve">字数 1.3 </t>
    <phoneticPr fontId="2" type="noConversion"/>
  </si>
  <si>
    <t>字数 1.3</t>
    <phoneticPr fontId="2" type="noConversion"/>
  </si>
  <si>
    <t>字数 1.1</t>
    <phoneticPr fontId="2" type="noConversion"/>
  </si>
  <si>
    <t>字数 1.2</t>
    <phoneticPr fontId="2" type="noConversion"/>
  </si>
  <si>
    <t>字数 1.4</t>
    <phoneticPr fontId="2" type="noConversion"/>
  </si>
  <si>
    <t>经费 5.5</t>
  </si>
  <si>
    <t>经费 5.5</t>
    <phoneticPr fontId="2" type="noConversion"/>
  </si>
  <si>
    <t xml:space="preserve">经费 5.5 </t>
    <phoneticPr fontId="2" type="noConversion"/>
  </si>
  <si>
    <t xml:space="preserve">经费 2 </t>
    <phoneticPr fontId="2" type="noConversion"/>
  </si>
  <si>
    <t xml:space="preserve">经费 18 </t>
    <phoneticPr fontId="2" type="noConversion"/>
  </si>
  <si>
    <t>字数 0.8</t>
    <phoneticPr fontId="2" type="noConversion"/>
  </si>
  <si>
    <t>经费 3.4</t>
    <phoneticPr fontId="2" type="noConversion"/>
  </si>
  <si>
    <t xml:space="preserve">经费 4.9 </t>
    <phoneticPr fontId="2" type="noConversion"/>
  </si>
  <si>
    <t>经费 4.5</t>
    <phoneticPr fontId="2" type="noConversion"/>
  </si>
  <si>
    <t xml:space="preserve">经费 10 </t>
    <phoneticPr fontId="2" type="noConversion"/>
  </si>
  <si>
    <t>字数 0.35</t>
    <phoneticPr fontId="2" type="noConversion"/>
  </si>
  <si>
    <t xml:space="preserve">字数 0.64 </t>
    <phoneticPr fontId="2" type="noConversion"/>
  </si>
  <si>
    <t>字数 0.36</t>
  </si>
  <si>
    <t>字数 0.36</t>
    <phoneticPr fontId="2" type="noConversion"/>
  </si>
  <si>
    <t>字数 0.4</t>
    <phoneticPr fontId="2" type="noConversion"/>
  </si>
  <si>
    <t>字数 0.45</t>
  </si>
  <si>
    <t>字数 0.45</t>
    <phoneticPr fontId="2" type="noConversion"/>
  </si>
  <si>
    <t xml:space="preserve">字数 0.27 </t>
    <phoneticPr fontId="2" type="noConversion"/>
  </si>
  <si>
    <t xml:space="preserve">字数 0 </t>
    <phoneticPr fontId="2" type="noConversion"/>
  </si>
  <si>
    <t>字数 0</t>
  </si>
  <si>
    <t>字数 0</t>
    <phoneticPr fontId="2" type="noConversion"/>
  </si>
  <si>
    <t xml:space="preserve">字数 1 </t>
    <phoneticPr fontId="2" type="noConversion"/>
  </si>
  <si>
    <t>经费 1.5</t>
    <phoneticPr fontId="2" type="noConversion"/>
  </si>
  <si>
    <t xml:space="preserve">经费 0.25 </t>
    <phoneticPr fontId="2" type="noConversion"/>
  </si>
  <si>
    <t xml:space="preserve">科研总分
</t>
  </si>
  <si>
    <t>备注</t>
  </si>
  <si>
    <t xml:space="preserve">字数 0.6218 </t>
  </si>
  <si>
    <t xml:space="preserve">字数 50 </t>
  </si>
  <si>
    <t>试论英语语言教学中的文化导入</t>
  </si>
  <si>
    <t>"一带一路“背景下高职外语多语种专业群建设的理论与实践研究</t>
  </si>
  <si>
    <t xml:space="preserve">字数 0.495 </t>
  </si>
  <si>
    <t xml:space="preserve">字数 0.4870 </t>
  </si>
  <si>
    <t xml:space="preserve">字数 0.4565 </t>
  </si>
  <si>
    <t xml:space="preserve">字数 0.4535 </t>
  </si>
  <si>
    <t xml:space="preserve">字数 1.0499 </t>
  </si>
  <si>
    <t xml:space="preserve">经费 9.2 </t>
  </si>
  <si>
    <t xml:space="preserve">经费 6.9 </t>
  </si>
  <si>
    <t xml:space="preserve">字数 33.6 </t>
  </si>
  <si>
    <t xml:space="preserve">字数 22.539 </t>
  </si>
  <si>
    <t xml:space="preserve">字数 0.76 </t>
  </si>
  <si>
    <t xml:space="preserve">经费 0.6 </t>
  </si>
  <si>
    <t xml:space="preserve">字数 8.5 </t>
  </si>
  <si>
    <t xml:space="preserve">经费 13.6 </t>
  </si>
  <si>
    <t>经费 11.4</t>
  </si>
  <si>
    <t>经费 0.6</t>
  </si>
  <si>
    <t xml:space="preserve">经费 1.8 </t>
  </si>
  <si>
    <t xml:space="preserve">字数 3.8 </t>
  </si>
  <si>
    <t xml:space="preserve">字数 0.305 </t>
  </si>
  <si>
    <t xml:space="preserve">字数 4.3 </t>
  </si>
  <si>
    <t xml:space="preserve">字数 0.52 </t>
  </si>
  <si>
    <t xml:space="preserve">字数 38.2 </t>
  </si>
  <si>
    <t>字数 3</t>
  </si>
  <si>
    <t xml:space="preserve">字数 1.8 </t>
  </si>
  <si>
    <t xml:space="preserve">字数 2.341 </t>
  </si>
  <si>
    <t xml:space="preserve">字数 .3112 </t>
  </si>
  <si>
    <t xml:space="preserve">字数 1.325 </t>
  </si>
  <si>
    <t>字数 0.42</t>
  </si>
  <si>
    <t xml:space="preserve">字数 0.41 </t>
  </si>
  <si>
    <t xml:space="preserve">字数 1.52 </t>
  </si>
  <si>
    <t xml:space="preserve">字数 0.3042 </t>
  </si>
  <si>
    <t>劳务派遣</t>
  </si>
  <si>
    <r>
      <rPr>
        <sz val="9"/>
        <color theme="1"/>
        <rFont val="宋体"/>
        <family val="3"/>
        <charset val="134"/>
      </rPr>
      <t>经费</t>
    </r>
    <r>
      <rPr>
        <sz val="11"/>
        <color theme="1"/>
        <rFont val="宋体"/>
        <family val="3"/>
        <charset val="134"/>
      </rPr>
      <t>0.5</t>
    </r>
    <r>
      <rPr>
        <sz val="10"/>
        <rFont val="宋体"/>
        <family val="3"/>
        <charset val="134"/>
      </rPr>
      <t>（万）</t>
    </r>
  </si>
  <si>
    <t xml:space="preserve">字数 30.35 </t>
  </si>
  <si>
    <t xml:space="preserve">字数 18.5 </t>
  </si>
  <si>
    <t xml:space="preserve">字数 0.65 </t>
  </si>
  <si>
    <t xml:space="preserve">经费 0.75 </t>
  </si>
  <si>
    <t xml:space="preserve">字数 6000 </t>
  </si>
  <si>
    <t xml:space="preserve">字数 4020 </t>
  </si>
  <si>
    <t xml:space="preserve">字数 3580 </t>
  </si>
  <si>
    <t xml:space="preserve">字数 0.42 </t>
  </si>
  <si>
    <t xml:space="preserve">字数 0.38 </t>
  </si>
  <si>
    <t>字数 0.65</t>
  </si>
  <si>
    <t>风险框架情境下大学生连续创业团队绩效反馈路径研究</t>
  </si>
  <si>
    <t>科研总分</t>
  </si>
  <si>
    <t>戴桂宝</t>
  </si>
  <si>
    <t>讲师、高级技师</t>
  </si>
  <si>
    <t>强化高校食品安全教育的重要性</t>
  </si>
  <si>
    <t>字数 19.8</t>
  </si>
  <si>
    <t xml:space="preserve">字数 6.7 </t>
  </si>
  <si>
    <t>字数 32.9</t>
  </si>
  <si>
    <t xml:space="preserve">经费 3.25 </t>
  </si>
  <si>
    <t xml:space="preserve">字数 0.23 </t>
  </si>
  <si>
    <t xml:space="preserve">字数 0.46 </t>
  </si>
  <si>
    <t xml:space="preserve">经费 2.5 </t>
  </si>
  <si>
    <t>经费 1.25</t>
  </si>
  <si>
    <t xml:space="preserve">字数 0.4605 </t>
  </si>
  <si>
    <t xml:space="preserve">经费 0.22 </t>
  </si>
  <si>
    <t xml:space="preserve">经费 0.46 </t>
  </si>
  <si>
    <t xml:space="preserve">字数 0.73 </t>
  </si>
  <si>
    <t>字数 0.61</t>
  </si>
  <si>
    <t xml:space="preserve">经费 18.8 </t>
  </si>
  <si>
    <t xml:space="preserve">经费 23.616 </t>
  </si>
  <si>
    <t xml:space="preserve">经费 12.5 </t>
  </si>
  <si>
    <t xml:space="preserve">经费 7.2 </t>
  </si>
  <si>
    <t xml:space="preserve">经费 10.4 </t>
  </si>
  <si>
    <t xml:space="preserve">字数 2.2 </t>
  </si>
  <si>
    <t xml:space="preserve">经费 3.2 </t>
  </si>
  <si>
    <t xml:space="preserve">经费 4.00 </t>
  </si>
  <si>
    <t xml:space="preserve">经费 25 </t>
  </si>
  <si>
    <t xml:space="preserve">字数 0.56 </t>
  </si>
  <si>
    <t xml:space="preserve">字数 0.63 </t>
  </si>
  <si>
    <t xml:space="preserve">字数 0.31 </t>
  </si>
  <si>
    <r>
      <rPr>
        <sz val="9"/>
        <rFont val="宋体"/>
        <family val="3"/>
        <charset val="134"/>
      </rPr>
      <t>横向课题</t>
    </r>
    <r>
      <rPr>
        <sz val="9"/>
        <color theme="1"/>
        <rFont val="宋体"/>
        <family val="3"/>
        <charset val="134"/>
      </rPr>
      <t>(</t>
    </r>
    <r>
      <rPr>
        <sz val="9"/>
        <rFont val="宋体"/>
        <family val="3"/>
        <charset val="134"/>
      </rPr>
      <t>非财政经费来源</t>
    </r>
    <r>
      <rPr>
        <sz val="9"/>
        <color theme="1"/>
        <rFont val="宋体"/>
        <family val="3"/>
        <charset val="134"/>
      </rPr>
      <t>)</t>
    </r>
  </si>
  <si>
    <t xml:space="preserve">字数 49 </t>
  </si>
  <si>
    <t xml:space="preserve">字数 45.4 </t>
  </si>
  <si>
    <t>字数 0.62</t>
  </si>
  <si>
    <t xml:space="preserve"> </t>
  </si>
  <si>
    <t>字数 0.55</t>
  </si>
  <si>
    <t xml:space="preserve">字数 0.54 </t>
  </si>
  <si>
    <r>
      <rPr>
        <sz val="9"/>
        <rFont val="宋体"/>
        <family val="3"/>
        <charset val="134"/>
      </rPr>
      <t>二级期刊（</t>
    </r>
    <r>
      <rPr>
        <sz val="9"/>
        <color theme="1"/>
        <rFont val="宋体"/>
        <family val="3"/>
        <charset val="134"/>
      </rPr>
      <t>CSSCI</t>
    </r>
    <r>
      <rPr>
        <sz val="9"/>
        <rFont val="宋体"/>
        <family val="3"/>
        <charset val="134"/>
      </rPr>
      <t>、</t>
    </r>
    <r>
      <rPr>
        <sz val="9"/>
        <color theme="1"/>
        <rFont val="宋体"/>
        <family val="3"/>
        <charset val="134"/>
      </rPr>
      <t>CSCD</t>
    </r>
    <r>
      <rPr>
        <sz val="9"/>
        <rFont val="宋体"/>
        <family val="3"/>
        <charset val="134"/>
      </rPr>
      <t>来源期刊论文）</t>
    </r>
  </si>
  <si>
    <t xml:space="preserve">字数 0.0 </t>
  </si>
  <si>
    <t xml:space="preserve">字数 7000 </t>
  </si>
  <si>
    <t xml:space="preserve">字数 28 </t>
  </si>
  <si>
    <t>黄延峰</t>
  </si>
  <si>
    <t>10人平分科研分</t>
  </si>
  <si>
    <t xml:space="preserve">字数 0.44 </t>
  </si>
  <si>
    <t>苏坤</t>
  </si>
  <si>
    <t>黄颖欢</t>
  </si>
  <si>
    <t xml:space="preserve">字数 24 </t>
  </si>
  <si>
    <t xml:space="preserve">经费 27 </t>
  </si>
  <si>
    <t xml:space="preserve">字数 0.15 </t>
  </si>
  <si>
    <t xml:space="preserve">字数 0.22 </t>
  </si>
  <si>
    <t xml:space="preserve">字数 0.17 </t>
  </si>
  <si>
    <t xml:space="preserve">经费 16 </t>
  </si>
  <si>
    <t xml:space="preserve">字数 17.1 </t>
  </si>
  <si>
    <t xml:space="preserve">经费 36.4 </t>
  </si>
  <si>
    <t>字数 2.5</t>
  </si>
  <si>
    <t xml:space="preserve">字数 22 </t>
  </si>
  <si>
    <t xml:space="preserve">字数 0.85 </t>
  </si>
  <si>
    <t xml:space="preserve">经费 1.2 </t>
  </si>
  <si>
    <t xml:space="preserve">经费 0.7 </t>
  </si>
  <si>
    <t>经费 10</t>
  </si>
  <si>
    <t xml:space="preserve">字数 23 </t>
  </si>
  <si>
    <t xml:space="preserve">字数 50.7 </t>
  </si>
  <si>
    <t xml:space="preserve">字数 39 </t>
  </si>
  <si>
    <t>李晓聪</t>
  </si>
  <si>
    <t xml:space="preserve">字数 0.37 </t>
  </si>
  <si>
    <t xml:space="preserve">字数 0.5475 </t>
  </si>
  <si>
    <t xml:space="preserve">字数 0.6705 </t>
  </si>
  <si>
    <t xml:space="preserve">字数 0.397 </t>
  </si>
  <si>
    <t xml:space="preserve">字数 0.6917 </t>
  </si>
  <si>
    <t xml:space="preserve">字数 0.4346 </t>
  </si>
  <si>
    <t xml:space="preserve">字数 0.57 </t>
  </si>
  <si>
    <t xml:space="preserve">经费 4.2 </t>
  </si>
  <si>
    <t>湖州师范学院学报</t>
  </si>
  <si>
    <t xml:space="preserve">字数 0.5206 </t>
  </si>
  <si>
    <t xml:space="preserve">字数 0.4829 </t>
  </si>
  <si>
    <t>齐晨辰</t>
  </si>
  <si>
    <t>葛志荣</t>
  </si>
  <si>
    <r>
      <rPr>
        <b/>
        <sz val="9"/>
        <rFont val="宋体"/>
        <family val="3"/>
        <charset val="134"/>
      </rPr>
      <t>字数</t>
    </r>
    <r>
      <rPr>
        <b/>
        <sz val="9"/>
        <rFont val="Arial"/>
        <family val="2"/>
      </rPr>
      <t>/</t>
    </r>
    <r>
      <rPr>
        <b/>
        <sz val="9"/>
        <rFont val="宋体"/>
        <family val="3"/>
        <charset val="134"/>
      </rPr>
      <t>经费（万）</t>
    </r>
    <phoneticPr fontId="1" type="noConversion"/>
  </si>
  <si>
    <r>
      <rPr>
        <b/>
        <sz val="9"/>
        <rFont val="宋体"/>
        <family val="3"/>
        <charset val="134"/>
      </rPr>
      <t>刊号</t>
    </r>
    <r>
      <rPr>
        <b/>
        <sz val="9"/>
        <rFont val="Arial"/>
        <family val="2"/>
      </rPr>
      <t>/</t>
    </r>
    <r>
      <rPr>
        <b/>
        <sz val="9"/>
        <rFont val="宋体"/>
        <family val="3"/>
        <charset val="134"/>
      </rPr>
      <t>立项号</t>
    </r>
    <r>
      <rPr>
        <b/>
        <sz val="9"/>
        <rFont val="Arial"/>
        <family val="2"/>
      </rPr>
      <t>/</t>
    </r>
    <r>
      <rPr>
        <b/>
        <sz val="9"/>
        <rFont val="宋体"/>
        <family val="3"/>
        <charset val="134"/>
      </rPr>
      <t>获奖号</t>
    </r>
    <phoneticPr fontId="1" type="noConversion"/>
  </si>
  <si>
    <t>三级期刊（本科大学学报、CSSCI来源期刊（扩展版）论文）</t>
    <phoneticPr fontId="1" type="noConversion"/>
  </si>
  <si>
    <t>科研总分</t>
    <phoneticPr fontId="1" type="noConversion"/>
  </si>
  <si>
    <t>浙江旅游职业学院</t>
    <phoneticPr fontId="1" type="noConversion"/>
  </si>
  <si>
    <t>探索旅游体验记忆的影响因素——中国旅游情景下的研究</t>
  </si>
  <si>
    <t>推动民宿业成为乡村旅游主角</t>
  </si>
  <si>
    <t>/CN 11-0013</t>
  </si>
  <si>
    <t>以新业态引领旅游发展新常态</t>
  </si>
  <si>
    <t>共享理念助旅游扶贫精准发力</t>
  </si>
  <si>
    <t>让老年人从旅游中获得更多幸福感</t>
  </si>
  <si>
    <t>创新与整合旅游+互联网行动的两翼</t>
  </si>
  <si>
    <t>旅游职业教育者须铭记初心立德树人</t>
  </si>
  <si>
    <t>人才——旅游业的核心竞争力</t>
  </si>
  <si>
    <t>以工匠精神打造乡村旅游精品</t>
  </si>
  <si>
    <t>聆听世界之声 共谋发展之路——写在首届世界旅游发展大会召开之际</t>
  </si>
  <si>
    <t>人民日报(海外版)</t>
  </si>
  <si>
    <t>/CN 11-0066</t>
  </si>
  <si>
    <t>党政视野</t>
  </si>
  <si>
    <t>聚焦“一带一路”，谋划浙江旅游对外开放新格局</t>
  </si>
  <si>
    <t>20160725</t>
  </si>
  <si>
    <t>2016HX030</t>
  </si>
  <si>
    <t>2.2</t>
  </si>
  <si>
    <t>浙江省教育厅（教改课题）</t>
  </si>
  <si>
    <r>
      <rPr>
        <sz val="9"/>
        <rFont val="宋体"/>
        <family val="3"/>
        <charset val="134"/>
      </rPr>
      <t>浙江省高职院校混合所有制办学的现状、问题及对策研究</t>
    </r>
    <r>
      <rPr>
        <sz val="9"/>
        <color theme="1"/>
        <rFont val="宋体"/>
        <family val="2"/>
        <charset val="134"/>
        <scheme val="minor"/>
      </rPr>
      <t>——</t>
    </r>
    <r>
      <rPr>
        <sz val="9"/>
        <rFont val="宋体"/>
        <family val="3"/>
        <charset val="134"/>
      </rPr>
      <t>以浙江旅游职业学院为例</t>
    </r>
    <phoneticPr fontId="2" type="noConversion"/>
  </si>
  <si>
    <t>字数 0.7 (万)</t>
  </si>
  <si>
    <t>我国党建研究学术专著出版与利用分析</t>
  </si>
  <si>
    <t>浙江省哲学社会科学发展规划领导小组办公室</t>
  </si>
  <si>
    <t>20160521</t>
  </si>
  <si>
    <t>科研成果厅局三级</t>
  </si>
  <si>
    <t>永康市龙山镇后宅生态休闲规划设计项目</t>
  </si>
  <si>
    <t>永康市浙商回归创新园开发有限公司</t>
  </si>
  <si>
    <t xml:space="preserve">经费 12 </t>
    <phoneticPr fontId="1" type="noConversion"/>
  </si>
  <si>
    <t>神仙居景区全国旅游标准化试点地区游客满意度调查</t>
  </si>
  <si>
    <t>浙江神仙居旅游集团有限公司</t>
  </si>
  <si>
    <t xml:space="preserve">经费 2.4 </t>
    <phoneticPr fontId="1" type="noConversion"/>
  </si>
  <si>
    <t xml:space="preserve">经费 1.2 </t>
    <phoneticPr fontId="1" type="noConversion"/>
  </si>
  <si>
    <t xml:space="preserve">字数 0.3 </t>
    <phoneticPr fontId="1" type="noConversion"/>
  </si>
  <si>
    <t xml:space="preserve">经费 0 </t>
    <phoneticPr fontId="1" type="noConversion"/>
  </si>
  <si>
    <t>2016年院级宣传专项课题</t>
  </si>
  <si>
    <t>“互联网+”背景下高校创客文化培育路径探究</t>
  </si>
  <si>
    <t>2015级院级科研项目高职教育研究专项</t>
  </si>
  <si>
    <t>20151228</t>
  </si>
  <si>
    <t>2015GJ05</t>
  </si>
  <si>
    <t>学院宣传部</t>
  </si>
  <si>
    <t>20161102</t>
  </si>
  <si>
    <t xml:space="preserve">经费 0.25 </t>
    <phoneticPr fontId="1" type="noConversion"/>
  </si>
  <si>
    <t xml:space="preserve">经费 0.5 </t>
    <phoneticPr fontId="1" type="noConversion"/>
  </si>
  <si>
    <t>助理研究员</t>
    <phoneticPr fontId="1" type="noConversion"/>
  </si>
  <si>
    <t>文明旅游，始于心践于行</t>
  </si>
  <si>
    <t>旅游发展研究</t>
  </si>
  <si>
    <t>ISSN 1007-0087/CN 37-1263/K</t>
  </si>
  <si>
    <t>走出全域旅游与景点旅游对立的误区（转载自《中国旅游报》）</t>
    <phoneticPr fontId="1" type="noConversion"/>
  </si>
  <si>
    <t>20160103</t>
  </si>
  <si>
    <t>978-7-5637-1228-1</t>
  </si>
  <si>
    <t>7.92</t>
  </si>
  <si>
    <t xml:space="preserve">字数 18.8 </t>
    <phoneticPr fontId="1" type="noConversion"/>
  </si>
  <si>
    <t xml:space="preserve">字数 0.78 </t>
    <phoneticPr fontId="1" type="noConversion"/>
  </si>
  <si>
    <t>A级校园景区下的实训基地运行模式研究</t>
    <phoneticPr fontId="1" type="noConversion"/>
  </si>
  <si>
    <r>
      <rPr>
        <sz val="9"/>
        <rFont val="宋体"/>
        <family val="3"/>
        <charset val="134"/>
      </rPr>
      <t>字数</t>
    </r>
    <r>
      <rPr>
        <sz val="9"/>
        <rFont val="Arial"/>
        <family val="2"/>
      </rPr>
      <t xml:space="preserve"> 0.3</t>
    </r>
    <phoneticPr fontId="1" type="noConversion"/>
  </si>
  <si>
    <t xml:space="preserve">字数 38.7 </t>
    <phoneticPr fontId="1" type="noConversion"/>
  </si>
  <si>
    <r>
      <rPr>
        <sz val="9"/>
        <rFont val="宋体"/>
        <family val="3"/>
        <charset val="134"/>
      </rPr>
      <t>字数</t>
    </r>
    <r>
      <rPr>
        <sz val="9"/>
        <rFont val="Arial"/>
        <family val="2"/>
      </rPr>
      <t xml:space="preserve"> 0.21</t>
    </r>
    <phoneticPr fontId="1" type="noConversion"/>
  </si>
  <si>
    <r>
      <rPr>
        <sz val="9"/>
        <rFont val="宋体"/>
        <family val="3"/>
        <charset val="134"/>
      </rPr>
      <t>字数</t>
    </r>
    <r>
      <rPr>
        <sz val="9"/>
        <rFont val="Arial"/>
        <family val="2"/>
      </rPr>
      <t xml:space="preserve"> 0.24</t>
    </r>
    <phoneticPr fontId="1" type="noConversion"/>
  </si>
  <si>
    <r>
      <rPr>
        <sz val="9"/>
        <rFont val="宋体"/>
        <family val="3"/>
        <charset val="134"/>
      </rPr>
      <t>字数</t>
    </r>
    <r>
      <rPr>
        <sz val="9"/>
        <rFont val="Arial"/>
        <family val="2"/>
      </rPr>
      <t xml:space="preserve"> 0.2</t>
    </r>
    <phoneticPr fontId="1" type="noConversion"/>
  </si>
  <si>
    <r>
      <rPr>
        <sz val="9"/>
        <rFont val="宋体"/>
        <family val="3"/>
        <charset val="134"/>
      </rPr>
      <t>字数</t>
    </r>
    <r>
      <rPr>
        <sz val="9"/>
        <rFont val="Arial"/>
        <family val="2"/>
      </rPr>
      <t xml:space="preserve"> 0.23</t>
    </r>
    <phoneticPr fontId="1" type="noConversion"/>
  </si>
  <si>
    <r>
      <rPr>
        <sz val="9"/>
        <rFont val="宋体"/>
        <family val="3"/>
        <charset val="134"/>
      </rPr>
      <t>字数</t>
    </r>
    <r>
      <rPr>
        <sz val="9"/>
        <rFont val="Arial"/>
        <family val="2"/>
      </rPr>
      <t xml:space="preserve"> 0.15</t>
    </r>
    <phoneticPr fontId="1" type="noConversion"/>
  </si>
  <si>
    <r>
      <rPr>
        <sz val="9"/>
        <rFont val="宋体"/>
        <family val="3"/>
        <charset val="134"/>
      </rPr>
      <t>字数</t>
    </r>
    <r>
      <rPr>
        <sz val="9"/>
        <rFont val="Arial"/>
        <family val="2"/>
      </rPr>
      <t xml:space="preserve">  0.3</t>
    </r>
    <phoneticPr fontId="1" type="noConversion"/>
  </si>
  <si>
    <r>
      <rPr>
        <sz val="9"/>
        <rFont val="宋体"/>
        <family val="3"/>
        <charset val="134"/>
      </rPr>
      <t>经费</t>
    </r>
    <r>
      <rPr>
        <sz val="9"/>
        <rFont val="Arial"/>
        <family val="2"/>
      </rPr>
      <t xml:space="preserve">  2.2</t>
    </r>
    <phoneticPr fontId="1" type="noConversion"/>
  </si>
  <si>
    <r>
      <rPr>
        <sz val="9"/>
        <rFont val="宋体"/>
        <family val="3"/>
        <charset val="134"/>
      </rPr>
      <t>经费</t>
    </r>
    <r>
      <rPr>
        <sz val="9"/>
        <rFont val="Arial"/>
        <family val="2"/>
      </rPr>
      <t xml:space="preserve">  0.5</t>
    </r>
    <phoneticPr fontId="1" type="noConversion"/>
  </si>
  <si>
    <r>
      <rPr>
        <sz val="9"/>
        <rFont val="宋体"/>
        <family val="3"/>
        <charset val="134"/>
      </rPr>
      <t>经费</t>
    </r>
    <r>
      <rPr>
        <sz val="9"/>
        <rFont val="Arial"/>
        <family val="2"/>
      </rPr>
      <t xml:space="preserve">  4</t>
    </r>
    <phoneticPr fontId="1" type="noConversion"/>
  </si>
  <si>
    <r>
      <rPr>
        <sz val="9"/>
        <rFont val="宋体"/>
        <family val="3"/>
        <charset val="134"/>
      </rPr>
      <t>字数</t>
    </r>
    <r>
      <rPr>
        <sz val="9"/>
        <rFont val="Arial"/>
        <family val="2"/>
      </rPr>
      <t xml:space="preserve"> 0.8</t>
    </r>
    <phoneticPr fontId="1" type="noConversion"/>
  </si>
  <si>
    <r>
      <rPr>
        <sz val="9"/>
        <rFont val="宋体"/>
        <family val="3"/>
        <charset val="134"/>
      </rPr>
      <t>字数</t>
    </r>
    <r>
      <rPr>
        <sz val="9"/>
        <rFont val="Arial"/>
        <family val="2"/>
      </rPr>
      <t xml:space="preserve"> 1</t>
    </r>
    <phoneticPr fontId="1" type="noConversion"/>
  </si>
  <si>
    <t>1002-5006/CN11-1120/K</t>
    <phoneticPr fontId="1" type="noConversion"/>
  </si>
  <si>
    <t>2016年教职工科研成果统计表(行政部门)</t>
    <phoneticPr fontId="1" type="noConversion"/>
  </si>
  <si>
    <t>2016年教职工科研成果统计表(酒店管理系)</t>
    <phoneticPr fontId="1" type="noConversion"/>
  </si>
  <si>
    <t>2016年教职工科研成果统计表(旅游规划系)</t>
    <phoneticPr fontId="1" type="noConversion"/>
  </si>
  <si>
    <t>2016年教职工科研成果统计表(旅行社管理系)</t>
    <phoneticPr fontId="1" type="noConversion"/>
  </si>
  <si>
    <t>2016年教职工科研成果统计表(外语系)</t>
    <phoneticPr fontId="1" type="noConversion"/>
  </si>
  <si>
    <t>2016年教职工科研成果统计表(艺术系)</t>
    <phoneticPr fontId="1" type="noConversion"/>
  </si>
  <si>
    <t>2016年教职工科研成果统计表(烹饪系)</t>
    <phoneticPr fontId="1" type="noConversion"/>
  </si>
  <si>
    <t>2016年教职工科研成果统计表(工商管理系)</t>
    <phoneticPr fontId="1" type="noConversion"/>
  </si>
  <si>
    <t>2016年教师科研成果统计汇总表（千岛湖校区）</t>
    <phoneticPr fontId="1" type="noConversion"/>
  </si>
  <si>
    <t>2016年教职工科研成果统计表(社科部)</t>
    <phoneticPr fontId="2" type="noConversion"/>
  </si>
  <si>
    <t>我国导游制度的演进轨迹与理性反思</t>
  </si>
  <si>
    <t>ISSN1004-2253/CN33-1149</t>
  </si>
  <si>
    <t>社会力量参与“互联网+”养老服务业发展研究——基于“推—拉”理论</t>
  </si>
  <si>
    <t>长沙大学学报</t>
  </si>
  <si>
    <t>ISSN：1008-4681/CN：43-1276/G4</t>
  </si>
  <si>
    <t>论旅游突发事件的关联特征及风险管控  &lt;br/&gt;   ——以大陆游客赴台湾旅游突发事件为例</t>
  </si>
  <si>
    <t>绍兴文理学院学报</t>
  </si>
  <si>
    <t>ISSN1008-293X/CN33-1209/C</t>
  </si>
  <si>
    <t>高职旅游专业金牌导游人才培养模式探索</t>
  </si>
  <si>
    <t>导游业务</t>
  </si>
  <si>
    <t>978-7-5032-5567-0</t>
  </si>
  <si>
    <t>12.8</t>
  </si>
  <si>
    <t>13.9</t>
  </si>
  <si>
    <t>优秀导游词集锦</t>
  </si>
  <si>
    <t>978-7-5637-3471-9</t>
  </si>
  <si>
    <t>3.8</t>
  </si>
  <si>
    <t>邓德智</t>
  </si>
  <si>
    <t>字数 0.8573 (万)</t>
    <phoneticPr fontId="1" type="noConversion"/>
  </si>
  <si>
    <t>字数 0.8661 (万)</t>
    <phoneticPr fontId="1" type="noConversion"/>
  </si>
  <si>
    <t>字数 0.6296 (万)</t>
    <phoneticPr fontId="1" type="noConversion"/>
  </si>
  <si>
    <t>经费 0 (万)</t>
    <phoneticPr fontId="1" type="noConversion"/>
  </si>
  <si>
    <t>字数 12.8 (万)</t>
    <phoneticPr fontId="1" type="noConversion"/>
  </si>
  <si>
    <t>字数 13.9 (万)</t>
    <phoneticPr fontId="1" type="noConversion"/>
  </si>
  <si>
    <t>字数 3.8 (万)</t>
    <phoneticPr fontId="1" type="noConversion"/>
  </si>
  <si>
    <t>字数 0.6</t>
    <phoneticPr fontId="1" type="noConversion"/>
  </si>
  <si>
    <t xml:space="preserve">经费 10 </t>
    <phoneticPr fontId="1" type="noConversion"/>
  </si>
  <si>
    <t>经费 0.5</t>
    <phoneticPr fontId="1" type="noConversion"/>
  </si>
  <si>
    <t>聚焦一带一路, 谋划浙江旅游对外开放新格局</t>
  </si>
  <si>
    <t>经费 0.6</t>
    <phoneticPr fontId="1" type="noConversion"/>
  </si>
  <si>
    <t>横向课题</t>
    <phoneticPr fontId="1" type="noConversion"/>
  </si>
  <si>
    <t xml:space="preserve">杭州社会资源国际访问点标准化试点工作专家咨询服务 </t>
  </si>
  <si>
    <t>余杭区旅游局</t>
  </si>
  <si>
    <t xml:space="preserve">经费 3 </t>
    <phoneticPr fontId="1" type="noConversion"/>
  </si>
  <si>
    <t>字数 0.5</t>
    <phoneticPr fontId="1" type="noConversion"/>
  </si>
  <si>
    <t>不合格</t>
    <phoneticPr fontId="1" type="noConversion"/>
  </si>
  <si>
    <t>ISSN1347-149X/</t>
    <phoneticPr fontId="1" type="noConversion"/>
  </si>
  <si>
    <t>On the Construction of Professional Managers of Rural Tourism   
      --- a case study of Zhejiang Province</t>
  </si>
  <si>
    <t>字数 0.7(万)</t>
  </si>
  <si>
    <t>战火中的文化—抗日战争时期东南三省的文化研究</t>
  </si>
  <si>
    <t>专著</t>
    <phoneticPr fontId="1" type="noConversion"/>
  </si>
  <si>
    <t>字数 25.4</t>
    <phoneticPr fontId="1" type="noConversion"/>
  </si>
  <si>
    <t>地方级出版社</t>
    <phoneticPr fontId="1" type="noConversion"/>
  </si>
  <si>
    <t>总计</t>
    <phoneticPr fontId="1" type="noConversion"/>
  </si>
  <si>
    <t xml:space="preserve"> </t>
    <phoneticPr fontId="1" type="noConversion"/>
  </si>
  <si>
    <t>金一冬</t>
    <phoneticPr fontId="1" type="noConversion"/>
  </si>
  <si>
    <t>劳务派遣</t>
    <phoneticPr fontId="1" type="noConversion"/>
  </si>
  <si>
    <t>邮轮乘务对客服务</t>
    <phoneticPr fontId="1" type="noConversion"/>
  </si>
  <si>
    <t>教材</t>
    <phoneticPr fontId="1" type="noConversion"/>
  </si>
  <si>
    <t>上海浦江教育出版社</t>
    <phoneticPr fontId="1" type="noConversion"/>
  </si>
  <si>
    <t xml:space="preserve">字数 1.5 </t>
    <phoneticPr fontId="1" type="noConversion"/>
  </si>
  <si>
    <t>总计</t>
    <phoneticPr fontId="2" type="noConversion"/>
  </si>
  <si>
    <t>媒介化生存语境下的休闲异化现象研究</t>
  </si>
  <si>
    <t>中国休闲哲学与文化专辑（一）</t>
  </si>
  <si>
    <t>ISBN:9787504376930</t>
  </si>
  <si>
    <t>字数 1.1(万)</t>
  </si>
  <si>
    <t>平台经济视角下企业社会责任的多中心协同治理研究</t>
    <phoneticPr fontId="1" type="noConversion"/>
  </si>
  <si>
    <t>17NDJC218YB</t>
    <phoneticPr fontId="1" type="noConversion"/>
  </si>
  <si>
    <t>浙江省哲学社会科学规划一般课题</t>
    <phoneticPr fontId="1" type="noConversion"/>
  </si>
  <si>
    <t>3\5</t>
    <phoneticPr fontId="1" type="noConversion"/>
  </si>
  <si>
    <t>经费 0</t>
    <phoneticPr fontId="1" type="noConversion"/>
  </si>
  <si>
    <t>金晓颖</t>
    <phoneticPr fontId="1" type="noConversion"/>
  </si>
  <si>
    <t>基于分层递进和多维实践导向的《景点导游》课程建设</t>
  </si>
  <si>
    <t>light and engineering</t>
    <phoneticPr fontId="1" type="noConversion"/>
  </si>
  <si>
    <t>教育部行教指委</t>
    <phoneticPr fontId="1" type="noConversion"/>
  </si>
  <si>
    <t>大型旅游实景演出发展研究</t>
  </si>
  <si>
    <t>教材</t>
    <phoneticPr fontId="1" type="noConversion"/>
  </si>
  <si>
    <t>国家旅游局财务司</t>
    <phoneticPr fontId="1" type="noConversion"/>
  </si>
  <si>
    <t>经费 10</t>
    <phoneticPr fontId="1" type="noConversion"/>
  </si>
  <si>
    <t>委托课题</t>
    <phoneticPr fontId="1" type="noConversion"/>
  </si>
  <si>
    <t>ISSN1673-0046/CN14-1323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</si>
</sst>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Red]\(0.00\)"/>
    <numFmt numFmtId="177" formatCode="0.00_ "/>
    <numFmt numFmtId="178" formatCode="0_);[Red]\(0\)"/>
    <numFmt numFmtId="179" formatCode="0.0_);[Red]\(0.0\)"/>
    <numFmt numFmtId="180" formatCode="0.00_);\(0.00\)"/>
  </numFmts>
  <fonts count="20" x14ac:knownFonts="1">
    <font>
      <sz val="11"/>
      <color theme="1"/>
      <name val="宋体"/>
      <family val="2"/>
      <charset val="134"/>
      <scheme val="minor"/>
    </font>
    <font>
      <sz val="9"/>
      <name val="宋体"/>
      <family val="2"/>
      <charset val="134"/>
      <scheme val="minor"/>
    </font>
    <font>
      <sz val="9"/>
      <name val="宋体"/>
      <family val="3"/>
      <charset val="134"/>
    </font>
    <font>
      <sz val="12"/>
      <name val="宋体"/>
      <family val="3"/>
      <charset val="134"/>
    </font>
    <font>
      <sz val="9"/>
      <name val="Times New Roman"/>
      <family val="1"/>
    </font>
    <font>
      <sz val="9"/>
      <name val="Arial"/>
      <family val="2"/>
    </font>
    <font>
      <b/>
      <sz val="9"/>
      <name val="Arial"/>
      <family val="2"/>
    </font>
    <font>
      <b/>
      <sz val="9"/>
      <name val="宋体"/>
      <family val="3"/>
      <charset val="134"/>
    </font>
    <font>
      <sz val="9"/>
      <color theme="1"/>
      <name val="宋体"/>
      <family val="2"/>
      <charset val="134"/>
      <scheme val="minor"/>
    </font>
    <font>
      <sz val="9"/>
      <name val="宋体"/>
      <family val="3"/>
      <charset val="134"/>
    </font>
    <font>
      <b/>
      <sz val="18"/>
      <color theme="1"/>
      <name val="宋体"/>
      <family val="3"/>
      <charset val="134"/>
      <scheme val="minor"/>
    </font>
    <font>
      <sz val="9"/>
      <color theme="1"/>
      <name val="宋体"/>
      <family val="3"/>
      <charset val="134"/>
    </font>
    <font>
      <sz val="9"/>
      <color theme="1"/>
      <name val="宋体"/>
      <family val="3"/>
      <charset val="134"/>
      <scheme val="minor"/>
    </font>
    <font>
      <b/>
      <sz val="9"/>
      <name val="宋体"/>
      <family val="3"/>
      <charset val="134"/>
      <scheme val="minor"/>
    </font>
    <font>
      <sz val="9"/>
      <name val="宋体"/>
      <family val="3"/>
      <charset val="134"/>
      <scheme val="minor"/>
    </font>
    <font>
      <sz val="11"/>
      <color theme="1"/>
      <name val="幼圆"/>
      <family val="3"/>
      <charset val="134"/>
    </font>
    <font>
      <sz val="9"/>
      <color rgb="FFFF0000"/>
      <name val="Arial"/>
      <family val="2"/>
    </font>
    <font>
      <sz val="10"/>
      <name val="宋体"/>
      <family val="3"/>
      <charset val="134"/>
    </font>
    <font>
      <sz val="9"/>
      <color rgb="FF000000"/>
      <name val="Tahoma"/>
      <family val="2"/>
    </font>
    <font>
      <sz val="11"/>
      <color theme="1"/>
      <name val="宋体"/>
      <family val="3"/>
      <charset val="13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3" fillId="0" borderId="0"/>
  </cellStyleXfs>
  <cellXfs count="251">
    <xf numFmtId="0" fontId="0" fillId="0" borderId="0" xfId="0">
      <alignment vertical="center"/>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0" xfId="0" applyNumberFormat="1" applyFont="1" applyFill="1" applyBorder="1" applyAlignment="1">
      <alignment vertical="center" wrapText="1"/>
    </xf>
    <xf numFmtId="0" fontId="8" fillId="0" borderId="0" xfId="0" applyNumberFormat="1" applyFont="1" applyFill="1" applyBorder="1" applyAlignment="1">
      <alignment wrapText="1"/>
    </xf>
    <xf numFmtId="0" fontId="11"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0" xfId="0" applyNumberFormat="1"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2" fillId="0" borderId="0" xfId="0" applyNumberFormat="1" applyFont="1" applyFill="1" applyBorder="1" applyAlignment="1">
      <alignment wrapText="1"/>
    </xf>
    <xf numFmtId="0" fontId="12" fillId="2" borderId="1" xfId="0" applyNumberFormat="1"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2" fillId="2" borderId="0" xfId="0" applyNumberFormat="1" applyFont="1" applyFill="1" applyBorder="1" applyAlignment="1">
      <alignment wrapText="1"/>
    </xf>
    <xf numFmtId="0" fontId="12" fillId="0" borderId="0"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wrapText="1"/>
    </xf>
    <xf numFmtId="0" fontId="15" fillId="0" borderId="0" xfId="0" applyFont="1" applyAlignment="1">
      <alignment vertical="center" wrapText="1"/>
    </xf>
    <xf numFmtId="49" fontId="4" fillId="0" borderId="1" xfId="1" applyNumberFormat="1"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176" fontId="4" fillId="0" borderId="1" xfId="1" applyNumberFormat="1" applyFont="1" applyFill="1" applyBorder="1" applyAlignment="1" applyProtection="1">
      <alignment horizontal="center" vertical="center" wrapText="1"/>
      <protection hidden="1"/>
    </xf>
    <xf numFmtId="0" fontId="0" fillId="0" borderId="0" xfId="0" applyNumberFormat="1" applyFont="1" applyFill="1" applyBorder="1" applyAlignment="1">
      <alignment vertical="center" wrapText="1"/>
    </xf>
    <xf numFmtId="49" fontId="9" fillId="0" borderId="1" xfId="1" applyNumberFormat="1" applyFont="1" applyFill="1" applyBorder="1" applyAlignment="1" applyProtection="1">
      <alignment horizontal="center" vertical="center" wrapText="1"/>
      <protection locked="0"/>
    </xf>
    <xf numFmtId="0" fontId="9" fillId="0" borderId="1" xfId="1" applyNumberFormat="1" applyFont="1" applyFill="1" applyBorder="1" applyAlignment="1" applyProtection="1">
      <alignment horizontal="center" vertical="center" wrapText="1"/>
      <protection hidden="1"/>
    </xf>
    <xf numFmtId="0" fontId="9" fillId="0" borderId="1" xfId="1" applyNumberFormat="1" applyFont="1" applyFill="1" applyBorder="1" applyAlignment="1">
      <alignment horizontal="center" vertical="center" wrapText="1"/>
    </xf>
    <xf numFmtId="0" fontId="0" fillId="0" borderId="1" xfId="0" applyNumberFormat="1" applyFont="1" applyFill="1" applyBorder="1" applyAlignment="1">
      <alignment vertical="center" wrapText="1"/>
    </xf>
    <xf numFmtId="0" fontId="0" fillId="0" borderId="1" xfId="0" applyBorder="1" applyAlignment="1">
      <alignment vertical="center" wrapText="1"/>
    </xf>
    <xf numFmtId="0" fontId="11" fillId="0" borderId="1" xfId="0" applyNumberFormat="1" applyFont="1" applyFill="1" applyBorder="1" applyAlignment="1">
      <alignment horizontal="center" vertical="center" wrapText="1"/>
    </xf>
    <xf numFmtId="0" fontId="12" fillId="0" borderId="1" xfId="0" applyNumberFormat="1" applyFont="1" applyFill="1" applyBorder="1" applyAlignment="1">
      <alignment wrapText="1"/>
    </xf>
    <xf numFmtId="0" fontId="8" fillId="0" borderId="1" xfId="0" applyNumberFormat="1" applyFont="1" applyFill="1" applyBorder="1" applyAlignment="1">
      <alignment wrapText="1"/>
    </xf>
    <xf numFmtId="0" fontId="16" fillId="0" borderId="0"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7" fillId="0" borderId="5"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1" xfId="0" applyNumberFormat="1" applyFont="1" applyFill="1" applyBorder="1" applyAlignment="1">
      <alignment vertical="center" wrapText="1"/>
    </xf>
    <xf numFmtId="0" fontId="0" fillId="2" borderId="1" xfId="0" applyNumberFormat="1" applyFont="1" applyFill="1" applyBorder="1" applyAlignment="1">
      <alignment vertical="center" wrapText="1"/>
    </xf>
    <xf numFmtId="0" fontId="0" fillId="2" borderId="0" xfId="0" applyNumberFormat="1" applyFont="1" applyFill="1" applyBorder="1" applyAlignment="1">
      <alignment vertical="center" wrapText="1"/>
    </xf>
    <xf numFmtId="0" fontId="6" fillId="0" borderId="0"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xf>
    <xf numFmtId="0" fontId="8"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0" fillId="0" borderId="1" xfId="0" applyNumberFormat="1" applyFont="1" applyFill="1" applyBorder="1" applyAlignment="1">
      <alignment horizontal="center"/>
    </xf>
    <xf numFmtId="0" fontId="14" fillId="0" borderId="1" xfId="0" applyNumberFormat="1" applyFont="1" applyFill="1" applyBorder="1" applyAlignment="1">
      <alignment horizontal="center" vertical="center" wrapText="1"/>
    </xf>
    <xf numFmtId="0" fontId="0" fillId="0" borderId="0" xfId="0" applyAlignment="1">
      <alignment vertical="center" wrapText="1"/>
    </xf>
    <xf numFmtId="0" fontId="2"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NumberFormat="1" applyFont="1" applyFill="1" applyBorder="1" applyAlignment="1">
      <alignment horizontal="center"/>
    </xf>
    <xf numFmtId="0" fontId="12" fillId="0" borderId="2" xfId="0" applyNumberFormat="1" applyFont="1" applyFill="1" applyBorder="1" applyAlignment="1">
      <alignment horizontal="center" vertical="center"/>
    </xf>
    <xf numFmtId="0" fontId="2" fillId="0" borderId="0" xfId="0" applyNumberFormat="1" applyFont="1" applyFill="1" applyBorder="1" applyAlignment="1">
      <alignment wrapText="1"/>
    </xf>
    <xf numFmtId="0" fontId="2" fillId="0" borderId="5" xfId="0" applyNumberFormat="1" applyFont="1" applyFill="1" applyBorder="1" applyAlignment="1">
      <alignment horizontal="center" vertical="center" wrapText="1"/>
    </xf>
    <xf numFmtId="0" fontId="2" fillId="0" borderId="1" xfId="0" applyNumberFormat="1" applyFont="1" applyFill="1" applyBorder="1" applyAlignment="1">
      <alignment wrapText="1"/>
    </xf>
    <xf numFmtId="0" fontId="2"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8" fontId="8"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xf>
    <xf numFmtId="177" fontId="6"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0" xfId="0" applyNumberFormat="1" applyFont="1" applyFill="1" applyBorder="1" applyAlignment="1">
      <alignment vertical="center" wrapText="1"/>
    </xf>
    <xf numFmtId="177" fontId="8" fillId="0" borderId="0"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77" fontId="8" fillId="2" borderId="1" xfId="0" applyNumberFormat="1" applyFont="1" applyFill="1" applyBorder="1" applyAlignment="1">
      <alignment horizontal="center" vertical="center" wrapText="1"/>
    </xf>
    <xf numFmtId="177" fontId="0" fillId="0" borderId="0" xfId="0" applyNumberFormat="1" applyFont="1" applyFill="1" applyBorder="1" applyAlignment="1">
      <alignment vertical="center" wrapText="1"/>
    </xf>
    <xf numFmtId="177" fontId="0" fillId="0" borderId="0" xfId="0" applyNumberFormat="1" applyFont="1" applyFill="1" applyBorder="1" applyAlignment="1">
      <alignment horizontal="center" vertical="center" wrapText="1"/>
    </xf>
    <xf numFmtId="177" fontId="12" fillId="0" borderId="0" xfId="0" applyNumberFormat="1" applyFont="1" applyFill="1" applyBorder="1" applyAlignment="1">
      <alignment vertical="center" wrapText="1"/>
    </xf>
    <xf numFmtId="177" fontId="0" fillId="0" borderId="0" xfId="0" applyNumberFormat="1" applyFont="1" applyFill="1" applyBorder="1" applyAlignment="1">
      <alignment horizontal="center"/>
    </xf>
    <xf numFmtId="179" fontId="6" fillId="0" borderId="1" xfId="0" applyNumberFormat="1" applyFont="1" applyFill="1" applyBorder="1" applyAlignment="1">
      <alignment horizontal="center" vertical="center" wrapText="1"/>
    </xf>
    <xf numFmtId="179" fontId="12" fillId="0" borderId="1" xfId="0" applyNumberFormat="1" applyFont="1" applyFill="1" applyBorder="1" applyAlignment="1">
      <alignment horizontal="center" vertical="center"/>
    </xf>
    <xf numFmtId="179" fontId="0" fillId="0" borderId="0" xfId="0" applyNumberFormat="1" applyFont="1" applyFill="1" applyBorder="1" applyAlignment="1">
      <alignment horizontal="center"/>
    </xf>
    <xf numFmtId="178" fontId="12"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0" fillId="0" borderId="0" xfId="0" applyNumberFormat="1" applyAlignment="1">
      <alignment vertical="center" wrapText="1"/>
    </xf>
    <xf numFmtId="177"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180" fontId="12" fillId="0" borderId="1" xfId="0" applyNumberFormat="1" applyFont="1" applyFill="1" applyBorder="1" applyAlignment="1">
      <alignment vertical="center" wrapText="1"/>
    </xf>
    <xf numFmtId="180" fontId="12" fillId="0" borderId="1" xfId="0" applyNumberFormat="1" applyFont="1" applyFill="1" applyBorder="1" applyAlignment="1">
      <alignment wrapText="1"/>
    </xf>
    <xf numFmtId="180" fontId="8" fillId="0" borderId="1" xfId="0" applyNumberFormat="1" applyFont="1" applyFill="1" applyBorder="1" applyAlignment="1">
      <alignment horizontal="center" vertical="center" wrapText="1"/>
    </xf>
    <xf numFmtId="180" fontId="8" fillId="0" borderId="1" xfId="0" applyNumberFormat="1" applyFont="1" applyFill="1" applyBorder="1" applyAlignment="1">
      <alignment wrapText="1"/>
    </xf>
    <xf numFmtId="180" fontId="8" fillId="0" borderId="1" xfId="0" applyNumberFormat="1" applyFont="1" applyFill="1" applyBorder="1" applyAlignment="1">
      <alignment vertical="center" wrapText="1"/>
    </xf>
    <xf numFmtId="180" fontId="8" fillId="2" borderId="1" xfId="0" applyNumberFormat="1" applyFont="1" applyFill="1" applyBorder="1" applyAlignment="1">
      <alignment horizontal="center" vertical="center" wrapText="1"/>
    </xf>
    <xf numFmtId="180" fontId="0" fillId="2" borderId="1" xfId="0" applyNumberFormat="1" applyFont="1" applyFill="1" applyBorder="1" applyAlignment="1">
      <alignment vertical="center" wrapText="1"/>
    </xf>
    <xf numFmtId="180" fontId="2" fillId="0" borderId="1" xfId="0" applyNumberFormat="1" applyFont="1" applyFill="1" applyBorder="1" applyAlignment="1">
      <alignment horizontal="center" vertical="center" wrapText="1"/>
    </xf>
    <xf numFmtId="180" fontId="2" fillId="0" borderId="1" xfId="0" applyNumberFormat="1" applyFont="1" applyFill="1" applyBorder="1" applyAlignment="1">
      <alignment wrapText="1"/>
    </xf>
    <xf numFmtId="0" fontId="12" fillId="0" borderId="1"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xf>
    <xf numFmtId="180" fontId="0" fillId="0" borderId="1"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80" fontId="8" fillId="0" borderId="9"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0" fontId="8" fillId="0" borderId="5"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177" fontId="8" fillId="0" borderId="2" xfId="0" applyNumberFormat="1" applyFont="1" applyFill="1" applyBorder="1" applyAlignment="1">
      <alignment horizontal="center" vertical="center" wrapText="1"/>
    </xf>
    <xf numFmtId="177" fontId="8" fillId="0" borderId="3" xfId="0" applyNumberFormat="1" applyFont="1" applyFill="1" applyBorder="1" applyAlignment="1">
      <alignment horizontal="center" vertical="center" wrapText="1"/>
    </xf>
    <xf numFmtId="177" fontId="8" fillId="0" borderId="4"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179" fontId="8" fillId="0" borderId="1"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180" fontId="12"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wrapText="1"/>
    </xf>
    <xf numFmtId="0" fontId="12" fillId="0" borderId="9"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177" fontId="12" fillId="0" borderId="2" xfId="0" applyNumberFormat="1" applyFont="1" applyFill="1" applyBorder="1" applyAlignment="1">
      <alignment horizontal="center" vertical="center" wrapText="1"/>
    </xf>
    <xf numFmtId="177" fontId="12" fillId="0" borderId="4" xfId="0" applyNumberFormat="1" applyFont="1" applyFill="1" applyBorder="1" applyAlignment="1">
      <alignment horizontal="center" vertical="center" wrapText="1"/>
    </xf>
    <xf numFmtId="177" fontId="12" fillId="0" borderId="3"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177" fontId="12" fillId="0" borderId="2" xfId="0" applyNumberFormat="1" applyFont="1" applyFill="1" applyBorder="1" applyAlignment="1">
      <alignment horizontal="center" vertical="center"/>
    </xf>
    <xf numFmtId="177" fontId="12" fillId="0" borderId="4"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176" fontId="12" fillId="0" borderId="2"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176" fontId="12" fillId="0" borderId="4" xfId="0" applyNumberFormat="1" applyFont="1" applyFill="1" applyBorder="1" applyAlignment="1">
      <alignment horizontal="center" vertical="center" wrapText="1"/>
    </xf>
    <xf numFmtId="180" fontId="12" fillId="0" borderId="2" xfId="0" applyNumberFormat="1" applyFont="1" applyFill="1" applyBorder="1" applyAlignment="1">
      <alignment horizontal="center" vertical="center" wrapText="1"/>
    </xf>
    <xf numFmtId="180" fontId="12" fillId="0" borderId="4" xfId="0" applyNumberFormat="1" applyFont="1" applyFill="1" applyBorder="1" applyAlignment="1">
      <alignment horizontal="center" vertical="center" wrapText="1"/>
    </xf>
    <xf numFmtId="180" fontId="12" fillId="0" borderId="9" xfId="0" applyNumberFormat="1" applyFont="1" applyFill="1" applyBorder="1" applyAlignment="1">
      <alignment horizontal="center" vertical="center" wrapText="1"/>
    </xf>
    <xf numFmtId="180" fontId="12" fillId="0" borderId="10" xfId="0" applyNumberFormat="1" applyFont="1" applyFill="1" applyBorder="1" applyAlignment="1">
      <alignment horizontal="center" vertical="center" wrapText="1"/>
    </xf>
    <xf numFmtId="180" fontId="12" fillId="0" borderId="5" xfId="0" applyNumberFormat="1" applyFont="1" applyFill="1" applyBorder="1" applyAlignment="1">
      <alignment horizontal="center" vertical="center" wrapText="1"/>
    </xf>
    <xf numFmtId="177" fontId="0" fillId="0" borderId="3" xfId="0" applyNumberFormat="1" applyBorder="1">
      <alignment vertical="center"/>
    </xf>
    <xf numFmtId="177" fontId="0" fillId="0" borderId="4" xfId="0" applyNumberFormat="1" applyBorder="1">
      <alignment vertical="center"/>
    </xf>
    <xf numFmtId="0" fontId="0" fillId="0" borderId="3" xfId="0" applyBorder="1">
      <alignment vertical="center"/>
    </xf>
    <xf numFmtId="0" fontId="0" fillId="0" borderId="4" xfId="0" applyBorder="1">
      <alignment vertical="center"/>
    </xf>
    <xf numFmtId="0" fontId="12" fillId="0" borderId="1" xfId="0" applyNumberFormat="1" applyFont="1" applyFill="1" applyBorder="1" applyAlignment="1">
      <alignment horizontal="center" wrapText="1"/>
    </xf>
    <xf numFmtId="0" fontId="12" fillId="0" borderId="9" xfId="0" applyNumberFormat="1" applyFont="1" applyFill="1" applyBorder="1" applyAlignment="1">
      <alignment horizontal="center" vertical="center"/>
    </xf>
    <xf numFmtId="0" fontId="12" fillId="0" borderId="10" xfId="0" applyNumberFormat="1" applyFont="1" applyFill="1" applyBorder="1" applyAlignment="1">
      <alignment horizontal="center" vertical="center"/>
    </xf>
    <xf numFmtId="0" fontId="12" fillId="0" borderId="5" xfId="0" applyNumberFormat="1" applyFont="1" applyFill="1" applyBorder="1" applyAlignment="1">
      <alignment horizontal="center" vertical="center"/>
    </xf>
    <xf numFmtId="0" fontId="0" fillId="0" borderId="1" xfId="0" applyNumberFormat="1" applyFont="1" applyFill="1" applyBorder="1" applyAlignment="1">
      <alignment horizontal="center"/>
    </xf>
    <xf numFmtId="177" fontId="12" fillId="0" borderId="3" xfId="0" applyNumberFormat="1"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178" fontId="12" fillId="0" borderId="2" xfId="0" applyNumberFormat="1" applyFont="1" applyFill="1" applyBorder="1" applyAlignment="1">
      <alignment horizontal="center" vertical="center"/>
    </xf>
    <xf numFmtId="178" fontId="12" fillId="0" borderId="3" xfId="0" applyNumberFormat="1" applyFont="1" applyFill="1" applyBorder="1" applyAlignment="1">
      <alignment horizontal="center" vertical="center"/>
    </xf>
    <xf numFmtId="177" fontId="12" fillId="0" borderId="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xf>
    <xf numFmtId="178" fontId="12" fillId="0" borderId="4" xfId="0" applyNumberFormat="1" applyFont="1" applyFill="1" applyBorder="1" applyAlignment="1">
      <alignment horizontal="center" vertical="center"/>
    </xf>
    <xf numFmtId="179" fontId="12" fillId="0" borderId="2" xfId="0" applyNumberFormat="1" applyFont="1" applyFill="1" applyBorder="1" applyAlignment="1">
      <alignment horizontal="center" vertical="center"/>
    </xf>
    <xf numFmtId="179" fontId="12" fillId="0" borderId="3" xfId="0" applyNumberFormat="1" applyFont="1" applyFill="1" applyBorder="1" applyAlignment="1">
      <alignment horizontal="center" vertical="center"/>
    </xf>
    <xf numFmtId="179"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0" fillId="0" borderId="2" xfId="0" applyNumberFormat="1" applyFont="1" applyFill="1" applyBorder="1" applyAlignment="1">
      <alignment horizontal="center"/>
    </xf>
    <xf numFmtId="0" fontId="0" fillId="0" borderId="4" xfId="0" applyNumberFormat="1" applyFont="1" applyFill="1" applyBorder="1" applyAlignment="1">
      <alignment horizontal="center"/>
    </xf>
    <xf numFmtId="0" fontId="12" fillId="0" borderId="1" xfId="0" applyFont="1" applyFill="1" applyBorder="1" applyAlignment="1">
      <alignment horizontal="center" vertical="center" wrapText="1"/>
    </xf>
    <xf numFmtId="0" fontId="0" fillId="0" borderId="1" xfId="0" applyBorder="1" applyAlignment="1">
      <alignment horizontal="center" vertical="center" wrapText="1"/>
    </xf>
    <xf numFmtId="0" fontId="14"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176" fontId="14" fillId="0" borderId="2" xfId="0" applyNumberFormat="1" applyFont="1" applyFill="1" applyBorder="1" applyAlignment="1">
      <alignment horizontal="center" vertical="center" wrapText="1"/>
    </xf>
    <xf numFmtId="176" fontId="14" fillId="0" borderId="3" xfId="0" applyNumberFormat="1" applyFont="1" applyFill="1" applyBorder="1" applyAlignment="1">
      <alignment horizontal="center" vertical="center" wrapText="1"/>
    </xf>
    <xf numFmtId="176" fontId="14" fillId="0" borderId="4" xfId="0" applyNumberFormat="1" applyFont="1" applyFill="1" applyBorder="1" applyAlignment="1">
      <alignment horizontal="center" vertical="center" wrapText="1"/>
    </xf>
    <xf numFmtId="0" fontId="14" fillId="0" borderId="9"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4" fillId="0" borderId="3" xfId="0" applyNumberFormat="1" applyFont="1" applyFill="1" applyBorder="1" applyAlignment="1">
      <alignment horizontal="center" vertical="center" wrapText="1"/>
    </xf>
    <xf numFmtId="0" fontId="14"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8" fillId="2" borderId="9" xfId="0" applyNumberFormat="1" applyFont="1" applyFill="1" applyBorder="1" applyAlignment="1">
      <alignment horizontal="center" vertical="center" wrapText="1"/>
    </xf>
    <xf numFmtId="0" fontId="8" fillId="2" borderId="1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7" fontId="10" fillId="0" borderId="0"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1" xfId="0" applyNumberFormat="1" applyFont="1" applyFill="1" applyBorder="1" applyAlignment="1">
      <alignment horizont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wrapText="1"/>
    </xf>
    <xf numFmtId="0" fontId="2" fillId="0" borderId="2" xfId="0" applyNumberFormat="1" applyFont="1" applyFill="1" applyBorder="1" applyAlignment="1">
      <alignment horizontal="center" wrapText="1"/>
    </xf>
    <xf numFmtId="0" fontId="2" fillId="0" borderId="3" xfId="0" applyNumberFormat="1" applyFont="1" applyFill="1" applyBorder="1" applyAlignment="1">
      <alignment horizontal="center" wrapText="1"/>
    </xf>
    <xf numFmtId="0" fontId="2" fillId="0" borderId="4" xfId="0" applyNumberFormat="1" applyFont="1" applyFill="1" applyBorder="1" applyAlignment="1">
      <alignment horizontal="center" wrapText="1"/>
    </xf>
    <xf numFmtId="0"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80" fontId="10" fillId="0" borderId="0" xfId="0" applyNumberFormat="1" applyFont="1" applyFill="1" applyBorder="1" applyAlignment="1">
      <alignment horizontal="center" vertical="center" wrapText="1"/>
    </xf>
  </cellXfs>
  <cellStyles count="2">
    <cellStyle name="常规" xfId="0" builtinId="0"/>
    <cellStyle name="常规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10/Desktop/&#31185;&#30740;&#25104;&#26524;/&#25910;&#26448;&#26009;/&#26053;&#31649;/&#25945;&#24072;&#31185;&#30740;&#25104;&#26524;&#32479;&#35745;&#34920;1223(&#26053;&#31649;&#31995;&#20132;&#31185;&#30740;&#22788;)/&#25945;&#24072;&#31185;&#30740;&#25104;&#26524;&#32479;&#35745;&#34920;1223(&#26053;&#31649;&#31995;&#20132;&#31185;&#30740;&#227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教师科研成果统计表"/>
      <sheetName val="科研成果奖励表"/>
    </sheetNames>
    <sheetDataSet>
      <sheetData sheetId="0"/>
      <sheetData sheetId="1">
        <row r="2">
          <cell r="B2" t="str">
            <v>10125</v>
          </cell>
          <cell r="C2" t="str">
            <v>包美仙</v>
          </cell>
          <cell r="D2" t="str">
            <v>旅行社管理系</v>
          </cell>
          <cell r="E2" t="str">
            <v>在岗</v>
          </cell>
          <cell r="F2" t="str">
            <v>教学类</v>
          </cell>
          <cell r="G2" t="str">
            <v>2016</v>
          </cell>
          <cell r="H2" t="str">
            <v>30</v>
          </cell>
          <cell r="I2">
            <v>32.39</v>
          </cell>
          <cell r="J2">
            <v>0</v>
          </cell>
          <cell r="K2">
            <v>32.39</v>
          </cell>
          <cell r="L2">
            <v>0</v>
          </cell>
        </row>
        <row r="3">
          <cell r="B3" t="str">
            <v>10191</v>
          </cell>
          <cell r="C3" t="str">
            <v>鲍新山</v>
          </cell>
          <cell r="D3" t="str">
            <v>旅行社管理系</v>
          </cell>
          <cell r="E3" t="str">
            <v>在岗</v>
          </cell>
          <cell r="F3" t="str">
            <v>教学类</v>
          </cell>
          <cell r="G3" t="str">
            <v>2016</v>
          </cell>
          <cell r="H3" t="str">
            <v>40</v>
          </cell>
          <cell r="I3">
            <v>22</v>
          </cell>
          <cell r="J3">
            <v>4</v>
          </cell>
          <cell r="K3">
            <v>26</v>
          </cell>
          <cell r="L3">
            <v>-14</v>
          </cell>
        </row>
        <row r="4">
          <cell r="B4" t="str">
            <v>19240</v>
          </cell>
          <cell r="C4" t="str">
            <v>边喜英</v>
          </cell>
          <cell r="D4" t="str">
            <v>旅行社管理系</v>
          </cell>
          <cell r="E4" t="str">
            <v>在岗</v>
          </cell>
          <cell r="F4" t="str">
            <v>教学类</v>
          </cell>
          <cell r="G4" t="str">
            <v>2016</v>
          </cell>
          <cell r="H4" t="str">
            <v>20</v>
          </cell>
          <cell r="I4">
            <v>45.45</v>
          </cell>
          <cell r="J4">
            <v>0</v>
          </cell>
          <cell r="K4">
            <v>45.45</v>
          </cell>
          <cell r="L4">
            <v>0</v>
          </cell>
        </row>
        <row r="5">
          <cell r="B5" t="str">
            <v>11135</v>
          </cell>
          <cell r="C5" t="str">
            <v>陈方方</v>
          </cell>
          <cell r="D5" t="str">
            <v>旅行社管理系</v>
          </cell>
          <cell r="E5" t="str">
            <v>在岗</v>
          </cell>
          <cell r="F5" t="str">
            <v>行政类</v>
          </cell>
          <cell r="G5" t="str">
            <v>2016</v>
          </cell>
          <cell r="H5" t="str">
            <v>10</v>
          </cell>
          <cell r="I5">
            <v>6.25</v>
          </cell>
          <cell r="J5">
            <v>18</v>
          </cell>
          <cell r="K5">
            <v>24.25</v>
          </cell>
          <cell r="L5">
            <v>14.25</v>
          </cell>
        </row>
        <row r="6">
          <cell r="B6" t="str">
            <v>10308</v>
          </cell>
          <cell r="C6" t="str">
            <v>陈建新</v>
          </cell>
          <cell r="D6" t="str">
            <v>旅行社管理系</v>
          </cell>
          <cell r="E6" t="str">
            <v>在岗</v>
          </cell>
          <cell r="F6" t="str">
            <v>教学类</v>
          </cell>
          <cell r="G6" t="str">
            <v>2016</v>
          </cell>
          <cell r="H6" t="str">
            <v>20</v>
          </cell>
          <cell r="I6">
            <v>20.75</v>
          </cell>
          <cell r="J6">
            <v>8</v>
          </cell>
          <cell r="K6">
            <v>28.75</v>
          </cell>
          <cell r="L6">
            <v>8</v>
          </cell>
        </row>
        <row r="7">
          <cell r="B7" t="str">
            <v>10048</v>
          </cell>
          <cell r="C7" t="str">
            <v>陈萍萍</v>
          </cell>
          <cell r="D7" t="str">
            <v>旅行社管理系</v>
          </cell>
          <cell r="E7" t="str">
            <v>在岗</v>
          </cell>
          <cell r="F7" t="str">
            <v>教学类</v>
          </cell>
          <cell r="G7" t="str">
            <v>2016</v>
          </cell>
          <cell r="H7" t="str">
            <v>30</v>
          </cell>
          <cell r="I7">
            <v>31.74</v>
          </cell>
          <cell r="J7">
            <v>0</v>
          </cell>
          <cell r="K7">
            <v>31.74</v>
          </cell>
          <cell r="L7">
            <v>0</v>
          </cell>
        </row>
        <row r="8">
          <cell r="B8" t="str">
            <v>11116</v>
          </cell>
          <cell r="C8" t="str">
            <v>陈小愉</v>
          </cell>
          <cell r="D8" t="str">
            <v>旅行社管理系</v>
          </cell>
          <cell r="E8" t="str">
            <v>在岗</v>
          </cell>
          <cell r="F8" t="str">
            <v>行政类</v>
          </cell>
          <cell r="G8" t="str">
            <v>2016</v>
          </cell>
          <cell r="H8" t="str">
            <v>10</v>
          </cell>
          <cell r="I8">
            <v>12.75</v>
          </cell>
          <cell r="J8">
            <v>0</v>
          </cell>
          <cell r="K8">
            <v>12.75</v>
          </cell>
          <cell r="L8">
            <v>0</v>
          </cell>
        </row>
        <row r="9">
          <cell r="B9" t="str">
            <v>10090</v>
          </cell>
          <cell r="C9" t="str">
            <v>池静</v>
          </cell>
          <cell r="D9" t="str">
            <v>旅行社管理系</v>
          </cell>
          <cell r="E9" t="str">
            <v>在岗</v>
          </cell>
          <cell r="F9" t="str">
            <v>教学类</v>
          </cell>
          <cell r="G9" t="str">
            <v>2016</v>
          </cell>
          <cell r="H9" t="str">
            <v>20</v>
          </cell>
          <cell r="I9">
            <v>23</v>
          </cell>
          <cell r="J9">
            <v>0</v>
          </cell>
          <cell r="K9">
            <v>23</v>
          </cell>
          <cell r="L9">
            <v>0</v>
          </cell>
        </row>
        <row r="10">
          <cell r="B10" t="str">
            <v>10142</v>
          </cell>
          <cell r="C10" t="str">
            <v>邓德智</v>
          </cell>
          <cell r="D10" t="str">
            <v>旅行社管理系</v>
          </cell>
          <cell r="E10" t="str">
            <v>在岗</v>
          </cell>
          <cell r="F10" t="str">
            <v>教学类</v>
          </cell>
          <cell r="G10" t="str">
            <v>2016</v>
          </cell>
          <cell r="H10" t="str">
            <v>30</v>
          </cell>
          <cell r="I10">
            <v>30.5</v>
          </cell>
          <cell r="J10">
            <v>112</v>
          </cell>
          <cell r="K10">
            <v>142.5</v>
          </cell>
          <cell r="L10">
            <v>112</v>
          </cell>
        </row>
        <row r="11">
          <cell r="B11" t="str">
            <v>10271</v>
          </cell>
          <cell r="C11" t="str">
            <v>邓进</v>
          </cell>
          <cell r="D11" t="str">
            <v>旅行社管理系</v>
          </cell>
          <cell r="E11" t="str">
            <v>在岗</v>
          </cell>
          <cell r="F11" t="str">
            <v>教学类</v>
          </cell>
          <cell r="G11" t="str">
            <v>2016</v>
          </cell>
          <cell r="H11" t="str">
            <v>20</v>
          </cell>
          <cell r="I11">
            <v>23.1</v>
          </cell>
          <cell r="J11">
            <v>46</v>
          </cell>
          <cell r="K11">
            <v>69.099999999999994</v>
          </cell>
          <cell r="L11">
            <v>46</v>
          </cell>
        </row>
        <row r="12">
          <cell r="B12" t="str">
            <v>10355</v>
          </cell>
          <cell r="C12" t="str">
            <v>韩德琼</v>
          </cell>
          <cell r="D12" t="str">
            <v>旅行社管理系</v>
          </cell>
          <cell r="E12" t="str">
            <v>在岗</v>
          </cell>
          <cell r="F12" t="str">
            <v>教学类</v>
          </cell>
          <cell r="G12" t="str">
            <v>2016</v>
          </cell>
          <cell r="H12" t="str">
            <v>20</v>
          </cell>
          <cell r="I12">
            <v>32.4</v>
          </cell>
          <cell r="J12">
            <v>0</v>
          </cell>
          <cell r="K12">
            <v>32.4</v>
          </cell>
          <cell r="L12">
            <v>0</v>
          </cell>
        </row>
        <row r="13">
          <cell r="B13" t="str">
            <v>10162</v>
          </cell>
          <cell r="C13" t="str">
            <v>黄宝辉</v>
          </cell>
          <cell r="D13" t="str">
            <v>旅行社管理系</v>
          </cell>
          <cell r="E13" t="str">
            <v>在岗</v>
          </cell>
          <cell r="F13" t="str">
            <v>教学类</v>
          </cell>
          <cell r="G13" t="str">
            <v>2016</v>
          </cell>
          <cell r="H13" t="str">
            <v>30</v>
          </cell>
          <cell r="I13">
            <v>38.950000000000003</v>
          </cell>
          <cell r="J13">
            <v>0</v>
          </cell>
          <cell r="K13">
            <v>38.950000000000003</v>
          </cell>
          <cell r="L13">
            <v>0</v>
          </cell>
        </row>
        <row r="14">
          <cell r="B14" t="str">
            <v>10127</v>
          </cell>
          <cell r="C14" t="str">
            <v>江涛</v>
          </cell>
          <cell r="D14" t="str">
            <v>旅行社管理系</v>
          </cell>
          <cell r="E14" t="str">
            <v>在岗</v>
          </cell>
          <cell r="F14" t="str">
            <v>教学类</v>
          </cell>
          <cell r="G14" t="str">
            <v>2016</v>
          </cell>
          <cell r="H14" t="str">
            <v>30</v>
          </cell>
          <cell r="I14">
            <v>59.5</v>
          </cell>
          <cell r="J14">
            <v>0</v>
          </cell>
          <cell r="K14">
            <v>59.5</v>
          </cell>
          <cell r="L14">
            <v>0</v>
          </cell>
        </row>
        <row r="15">
          <cell r="B15" t="str">
            <v>10301</v>
          </cell>
          <cell r="C15" t="str">
            <v>金涛</v>
          </cell>
          <cell r="D15" t="str">
            <v>旅行社管理系</v>
          </cell>
          <cell r="E15" t="str">
            <v>在岗</v>
          </cell>
          <cell r="F15" t="str">
            <v>教学类</v>
          </cell>
          <cell r="G15" t="str">
            <v>2016</v>
          </cell>
          <cell r="H15" t="str">
            <v>22.5</v>
          </cell>
          <cell r="I15">
            <v>10</v>
          </cell>
          <cell r="J15">
            <v>74</v>
          </cell>
          <cell r="K15">
            <v>84</v>
          </cell>
          <cell r="L15">
            <v>61.5</v>
          </cell>
        </row>
        <row r="16">
          <cell r="B16" t="str">
            <v>11248</v>
          </cell>
          <cell r="C16" t="str">
            <v>李奥运</v>
          </cell>
          <cell r="D16" t="str">
            <v>旅行社管理系</v>
          </cell>
          <cell r="E16" t="str">
            <v>在岗</v>
          </cell>
          <cell r="F16" t="str">
            <v>教辅类</v>
          </cell>
          <cell r="G16" t="str">
            <v>2016</v>
          </cell>
          <cell r="H16" t="str">
            <v>3.75</v>
          </cell>
          <cell r="I16">
            <v>0</v>
          </cell>
          <cell r="J16">
            <v>20</v>
          </cell>
          <cell r="K16">
            <v>20</v>
          </cell>
          <cell r="L16">
            <v>16.25</v>
          </cell>
        </row>
        <row r="17">
          <cell r="B17" t="str">
            <v>10356</v>
          </cell>
          <cell r="C17" t="str">
            <v>李德煜</v>
          </cell>
          <cell r="D17" t="str">
            <v>旅行社管理系</v>
          </cell>
          <cell r="E17" t="str">
            <v>在岗</v>
          </cell>
          <cell r="F17" t="str">
            <v>教学类</v>
          </cell>
          <cell r="G17" t="str">
            <v>2016</v>
          </cell>
          <cell r="H17" t="str">
            <v>15</v>
          </cell>
          <cell r="I17">
            <v>20</v>
          </cell>
          <cell r="J17">
            <v>0</v>
          </cell>
          <cell r="K17">
            <v>20</v>
          </cell>
          <cell r="L17">
            <v>0</v>
          </cell>
        </row>
        <row r="18">
          <cell r="B18" t="str">
            <v>11069</v>
          </cell>
          <cell r="C18" t="str">
            <v>林化亮</v>
          </cell>
          <cell r="D18" t="str">
            <v>旅行社管理系</v>
          </cell>
          <cell r="E18" t="str">
            <v>在岗</v>
          </cell>
          <cell r="F18" t="str">
            <v>教辅类</v>
          </cell>
          <cell r="G18" t="str">
            <v>2016</v>
          </cell>
          <cell r="H18" t="str">
            <v>10</v>
          </cell>
          <cell r="I18">
            <v>12.9</v>
          </cell>
          <cell r="J18">
            <v>30</v>
          </cell>
          <cell r="K18">
            <v>42.9</v>
          </cell>
          <cell r="L18">
            <v>30</v>
          </cell>
        </row>
        <row r="19">
          <cell r="B19" t="str">
            <v>10190</v>
          </cell>
          <cell r="C19" t="str">
            <v>刘晖</v>
          </cell>
          <cell r="D19" t="str">
            <v>旅行社管理系</v>
          </cell>
          <cell r="E19" t="str">
            <v>在岗</v>
          </cell>
          <cell r="F19" t="str">
            <v>教学类</v>
          </cell>
          <cell r="G19" t="str">
            <v>2016</v>
          </cell>
          <cell r="H19" t="str">
            <v>30</v>
          </cell>
          <cell r="I19">
            <v>35.39</v>
          </cell>
          <cell r="J19">
            <v>20</v>
          </cell>
          <cell r="K19">
            <v>55.39</v>
          </cell>
          <cell r="L19">
            <v>20</v>
          </cell>
        </row>
        <row r="20">
          <cell r="B20" t="str">
            <v>10321</v>
          </cell>
          <cell r="C20" t="str">
            <v>刘庆安</v>
          </cell>
          <cell r="D20" t="str">
            <v>旅行社管理系</v>
          </cell>
          <cell r="E20" t="str">
            <v>在岗</v>
          </cell>
          <cell r="F20" t="str">
            <v>教学类</v>
          </cell>
          <cell r="G20" t="str">
            <v>2016</v>
          </cell>
          <cell r="H20" t="str">
            <v>20</v>
          </cell>
          <cell r="I20">
            <v>26.32</v>
          </cell>
          <cell r="J20">
            <v>94.8</v>
          </cell>
          <cell r="K20">
            <v>121.12</v>
          </cell>
          <cell r="L20">
            <v>94.8</v>
          </cell>
        </row>
        <row r="21">
          <cell r="B21" t="str">
            <v>10045</v>
          </cell>
          <cell r="C21" t="str">
            <v>娄枫</v>
          </cell>
          <cell r="D21" t="str">
            <v>旅行社管理系</v>
          </cell>
          <cell r="E21" t="str">
            <v>在岗</v>
          </cell>
          <cell r="F21" t="str">
            <v>教学类</v>
          </cell>
          <cell r="G21" t="str">
            <v>2016</v>
          </cell>
          <cell r="H21" t="str">
            <v>20</v>
          </cell>
          <cell r="I21">
            <v>13</v>
          </cell>
          <cell r="J21">
            <v>8</v>
          </cell>
          <cell r="K21">
            <v>21</v>
          </cell>
          <cell r="L21">
            <v>1</v>
          </cell>
        </row>
        <row r="22">
          <cell r="B22" t="str">
            <v>10046</v>
          </cell>
          <cell r="C22" t="str">
            <v>芦爱英</v>
          </cell>
          <cell r="D22" t="str">
            <v>旅行社管理系</v>
          </cell>
          <cell r="E22" t="str">
            <v>在岗</v>
          </cell>
          <cell r="F22" t="str">
            <v>教学类</v>
          </cell>
          <cell r="G22" t="str">
            <v>2016</v>
          </cell>
          <cell r="H22" t="str">
            <v>30</v>
          </cell>
          <cell r="I22">
            <v>21</v>
          </cell>
          <cell r="J22">
            <v>18</v>
          </cell>
          <cell r="K22">
            <v>39</v>
          </cell>
          <cell r="L22">
            <v>9</v>
          </cell>
        </row>
        <row r="23">
          <cell r="B23" t="str">
            <v>10109</v>
          </cell>
          <cell r="C23" t="str">
            <v>芦婷</v>
          </cell>
          <cell r="D23" t="str">
            <v>旅行社管理系</v>
          </cell>
          <cell r="E23" t="str">
            <v>在岗</v>
          </cell>
          <cell r="F23" t="str">
            <v>教辅类</v>
          </cell>
          <cell r="G23" t="str">
            <v>2016</v>
          </cell>
          <cell r="H23" t="str">
            <v>5</v>
          </cell>
          <cell r="I23">
            <v>10</v>
          </cell>
          <cell r="J23">
            <v>0</v>
          </cell>
          <cell r="K23">
            <v>10</v>
          </cell>
          <cell r="L23">
            <v>0</v>
          </cell>
        </row>
        <row r="24">
          <cell r="B24" t="str">
            <v>10051</v>
          </cell>
          <cell r="C24" t="str">
            <v>罗峰</v>
          </cell>
          <cell r="D24" t="str">
            <v>旅行社管理系</v>
          </cell>
          <cell r="E24" t="str">
            <v>在岗</v>
          </cell>
          <cell r="F24" t="str">
            <v>行政类</v>
          </cell>
          <cell r="G24" t="str">
            <v>2016</v>
          </cell>
          <cell r="H24" t="str">
            <v>15</v>
          </cell>
          <cell r="I24">
            <v>4.5</v>
          </cell>
          <cell r="J24">
            <v>30</v>
          </cell>
          <cell r="K24">
            <v>34.5</v>
          </cell>
          <cell r="L24">
            <v>19.5</v>
          </cell>
        </row>
        <row r="25">
          <cell r="B25" t="str">
            <v>11068</v>
          </cell>
          <cell r="C25" t="str">
            <v>潘承斌</v>
          </cell>
          <cell r="D25" t="str">
            <v>旅行社管理系</v>
          </cell>
          <cell r="E25" t="str">
            <v>在岗</v>
          </cell>
          <cell r="F25" t="str">
            <v>行政类</v>
          </cell>
          <cell r="G25" t="str">
            <v>2016</v>
          </cell>
          <cell r="H25" t="str">
            <v>0</v>
          </cell>
          <cell r="I25">
            <v>7.25</v>
          </cell>
          <cell r="J25">
            <v>0</v>
          </cell>
          <cell r="K25">
            <v>7.25</v>
          </cell>
          <cell r="L25">
            <v>0</v>
          </cell>
        </row>
        <row r="26">
          <cell r="B26" t="str">
            <v>10150</v>
          </cell>
          <cell r="C26" t="str">
            <v>钱正英</v>
          </cell>
          <cell r="D26" t="str">
            <v>旅行社管理系</v>
          </cell>
          <cell r="E26" t="str">
            <v>在岗</v>
          </cell>
          <cell r="F26" t="str">
            <v>教学类</v>
          </cell>
          <cell r="G26" t="str">
            <v>2016</v>
          </cell>
          <cell r="H26" t="str">
            <v>20</v>
          </cell>
          <cell r="I26">
            <v>33.770000000000003</v>
          </cell>
          <cell r="J26">
            <v>0</v>
          </cell>
          <cell r="K26">
            <v>33.770000000000003</v>
          </cell>
          <cell r="L26">
            <v>0</v>
          </cell>
        </row>
        <row r="27">
          <cell r="B27" t="str">
            <v>10055</v>
          </cell>
          <cell r="C27" t="str">
            <v>饶华清</v>
          </cell>
          <cell r="D27" t="str">
            <v>旅行社管理系</v>
          </cell>
          <cell r="E27" t="str">
            <v>在岗</v>
          </cell>
          <cell r="F27" t="str">
            <v>行政类</v>
          </cell>
          <cell r="G27" t="str">
            <v>2016</v>
          </cell>
          <cell r="H27" t="str">
            <v>15</v>
          </cell>
          <cell r="I27">
            <v>15.01</v>
          </cell>
          <cell r="J27">
            <v>15.531000000000001</v>
          </cell>
          <cell r="K27">
            <v>30.541</v>
          </cell>
          <cell r="L27">
            <v>15.531000000000001</v>
          </cell>
        </row>
        <row r="28">
          <cell r="B28" t="str">
            <v>10259</v>
          </cell>
          <cell r="C28" t="str">
            <v>任鸣</v>
          </cell>
          <cell r="D28" t="str">
            <v>旅行社管理系</v>
          </cell>
          <cell r="E28" t="str">
            <v>在岗</v>
          </cell>
          <cell r="F28" t="str">
            <v>教学类</v>
          </cell>
          <cell r="G28" t="str">
            <v>2016</v>
          </cell>
          <cell r="H28" t="str">
            <v>40</v>
          </cell>
          <cell r="I28">
            <v>77.66</v>
          </cell>
          <cell r="J28">
            <v>14</v>
          </cell>
          <cell r="K28">
            <v>91.66</v>
          </cell>
          <cell r="L28">
            <v>14</v>
          </cell>
        </row>
        <row r="29">
          <cell r="B29" t="str">
            <v>10178</v>
          </cell>
          <cell r="C29" t="str">
            <v>沈一凡</v>
          </cell>
          <cell r="D29" t="str">
            <v>旅行社管理系</v>
          </cell>
          <cell r="E29" t="str">
            <v>在岗</v>
          </cell>
          <cell r="F29" t="str">
            <v>教学类</v>
          </cell>
          <cell r="G29" t="str">
            <v>2016</v>
          </cell>
          <cell r="H29" t="str">
            <v>20</v>
          </cell>
          <cell r="I29">
            <v>0</v>
          </cell>
          <cell r="J29">
            <v>20</v>
          </cell>
          <cell r="K29">
            <v>20</v>
          </cell>
          <cell r="L29">
            <v>0</v>
          </cell>
        </row>
        <row r="30">
          <cell r="B30" t="str">
            <v>10154</v>
          </cell>
          <cell r="C30" t="str">
            <v>史庆滨</v>
          </cell>
          <cell r="D30" t="str">
            <v>旅行社管理系</v>
          </cell>
          <cell r="E30" t="str">
            <v>在岗</v>
          </cell>
          <cell r="F30" t="str">
            <v>教学类</v>
          </cell>
          <cell r="G30" t="str">
            <v>2016</v>
          </cell>
          <cell r="H30" t="str">
            <v>20</v>
          </cell>
          <cell r="I30">
            <v>19</v>
          </cell>
          <cell r="J30">
            <v>17.5</v>
          </cell>
          <cell r="K30">
            <v>36.5</v>
          </cell>
          <cell r="L30">
            <v>16.5</v>
          </cell>
        </row>
        <row r="31">
          <cell r="B31" t="str">
            <v>10266</v>
          </cell>
          <cell r="C31" t="str">
            <v>孙旭</v>
          </cell>
          <cell r="D31" t="str">
            <v>旅行社管理系</v>
          </cell>
          <cell r="E31" t="str">
            <v>在岗</v>
          </cell>
          <cell r="F31" t="str">
            <v>教学类</v>
          </cell>
          <cell r="G31" t="str">
            <v>2016</v>
          </cell>
          <cell r="H31" t="str">
            <v>20</v>
          </cell>
          <cell r="I31">
            <v>22.1</v>
          </cell>
          <cell r="J31">
            <v>40</v>
          </cell>
          <cell r="K31">
            <v>62.1</v>
          </cell>
          <cell r="L31">
            <v>40</v>
          </cell>
        </row>
        <row r="32">
          <cell r="B32" t="str">
            <v>19375</v>
          </cell>
          <cell r="C32" t="str">
            <v>汤胤</v>
          </cell>
          <cell r="D32" t="str">
            <v>旅行社管理系</v>
          </cell>
          <cell r="E32" t="str">
            <v>在岗</v>
          </cell>
          <cell r="F32" t="str">
            <v>教辅类</v>
          </cell>
          <cell r="G32" t="str">
            <v>2016</v>
          </cell>
          <cell r="H32" t="str">
            <v>7.5</v>
          </cell>
          <cell r="I32">
            <v>11.25</v>
          </cell>
          <cell r="J32">
            <v>0</v>
          </cell>
          <cell r="K32">
            <v>11.25</v>
          </cell>
          <cell r="L32">
            <v>0</v>
          </cell>
        </row>
        <row r="33">
          <cell r="B33" t="str">
            <v>10101</v>
          </cell>
          <cell r="C33" t="str">
            <v>汪永旗</v>
          </cell>
          <cell r="D33" t="str">
            <v>旅行社管理系</v>
          </cell>
          <cell r="E33" t="str">
            <v>在岗</v>
          </cell>
          <cell r="F33" t="str">
            <v>教学类</v>
          </cell>
          <cell r="G33" t="str">
            <v>2016</v>
          </cell>
          <cell r="H33" t="str">
            <v>20</v>
          </cell>
          <cell r="I33">
            <v>20</v>
          </cell>
          <cell r="J33">
            <v>70</v>
          </cell>
          <cell r="K33">
            <v>90</v>
          </cell>
          <cell r="L33">
            <v>70</v>
          </cell>
        </row>
        <row r="34">
          <cell r="B34" t="str">
            <v>10132</v>
          </cell>
          <cell r="C34" t="str">
            <v>王京平</v>
          </cell>
          <cell r="D34" t="str">
            <v>旅行社管理系</v>
          </cell>
          <cell r="E34" t="str">
            <v>在岗</v>
          </cell>
          <cell r="F34" t="str">
            <v>教辅类</v>
          </cell>
          <cell r="G34" t="str">
            <v>2016</v>
          </cell>
          <cell r="H34" t="str">
            <v>30</v>
          </cell>
          <cell r="I34">
            <v>30</v>
          </cell>
          <cell r="J34">
            <v>0</v>
          </cell>
          <cell r="K34">
            <v>30</v>
          </cell>
          <cell r="L34">
            <v>0</v>
          </cell>
        </row>
        <row r="35">
          <cell r="B35" t="str">
            <v>10391</v>
          </cell>
          <cell r="C35" t="str">
            <v>王瑜铬</v>
          </cell>
          <cell r="D35" t="str">
            <v>旅行社管理系</v>
          </cell>
          <cell r="E35" t="str">
            <v>在岗</v>
          </cell>
          <cell r="F35" t="str">
            <v>教学类</v>
          </cell>
          <cell r="G35" t="str">
            <v>2016</v>
          </cell>
          <cell r="H35" t="str">
            <v>20</v>
          </cell>
          <cell r="I35">
            <v>20.5</v>
          </cell>
          <cell r="J35">
            <v>8</v>
          </cell>
          <cell r="K35">
            <v>28.5</v>
          </cell>
          <cell r="L35">
            <v>8</v>
          </cell>
        </row>
        <row r="36">
          <cell r="B36" t="str">
            <v>10067</v>
          </cell>
          <cell r="C36" t="str">
            <v>韦小良</v>
          </cell>
          <cell r="D36" t="str">
            <v>旅行社管理系</v>
          </cell>
          <cell r="E36" t="str">
            <v>在岗</v>
          </cell>
          <cell r="F36" t="str">
            <v>行政类</v>
          </cell>
          <cell r="G36" t="str">
            <v>2016</v>
          </cell>
          <cell r="H36" t="str">
            <v>15</v>
          </cell>
          <cell r="I36">
            <v>35.75</v>
          </cell>
          <cell r="J36">
            <v>42.61</v>
          </cell>
          <cell r="K36">
            <v>78.36</v>
          </cell>
          <cell r="L36">
            <v>42.61</v>
          </cell>
        </row>
        <row r="37">
          <cell r="B37" t="str">
            <v>10332</v>
          </cell>
          <cell r="C37" t="str">
            <v>徐辉</v>
          </cell>
          <cell r="D37" t="str">
            <v>旅行社管理系</v>
          </cell>
          <cell r="E37" t="str">
            <v>在岗</v>
          </cell>
          <cell r="F37" t="str">
            <v>教学类</v>
          </cell>
          <cell r="G37" t="str">
            <v>2016</v>
          </cell>
          <cell r="H37" t="str">
            <v>30</v>
          </cell>
          <cell r="I37">
            <v>71.25</v>
          </cell>
          <cell r="J37">
            <v>132.38999999999999</v>
          </cell>
          <cell r="K37">
            <v>203.64</v>
          </cell>
          <cell r="L37">
            <v>132.38999999999999</v>
          </cell>
        </row>
        <row r="38">
          <cell r="B38" t="str">
            <v>10193</v>
          </cell>
          <cell r="C38" t="str">
            <v>徐慧慧</v>
          </cell>
          <cell r="D38" t="str">
            <v>旅行社管理系</v>
          </cell>
          <cell r="E38" t="str">
            <v>在岗</v>
          </cell>
          <cell r="F38" t="str">
            <v>教学类</v>
          </cell>
          <cell r="G38" t="str">
            <v>2016</v>
          </cell>
          <cell r="H38" t="str">
            <v>15</v>
          </cell>
          <cell r="I38">
            <v>37.950000000000003</v>
          </cell>
          <cell r="J38">
            <v>0</v>
          </cell>
          <cell r="K38">
            <v>37.950000000000003</v>
          </cell>
          <cell r="L38">
            <v>0</v>
          </cell>
        </row>
        <row r="39">
          <cell r="B39" t="str">
            <v>10152</v>
          </cell>
          <cell r="C39" t="str">
            <v>严杰</v>
          </cell>
          <cell r="D39" t="str">
            <v>旅行社管理系</v>
          </cell>
          <cell r="E39" t="str">
            <v>在岗</v>
          </cell>
          <cell r="F39" t="str">
            <v>教学类</v>
          </cell>
          <cell r="G39" t="str">
            <v>2016</v>
          </cell>
          <cell r="H39" t="str">
            <v>20</v>
          </cell>
          <cell r="I39">
            <v>23.59</v>
          </cell>
          <cell r="J39">
            <v>2</v>
          </cell>
          <cell r="K39">
            <v>25.59</v>
          </cell>
          <cell r="L39">
            <v>2</v>
          </cell>
        </row>
        <row r="40">
          <cell r="B40" t="str">
            <v>10282</v>
          </cell>
          <cell r="C40" t="str">
            <v>於佩红</v>
          </cell>
          <cell r="D40" t="str">
            <v>旅行社管理系</v>
          </cell>
          <cell r="E40" t="str">
            <v>在岗</v>
          </cell>
          <cell r="F40" t="str">
            <v>教学类</v>
          </cell>
          <cell r="G40" t="str">
            <v>2016</v>
          </cell>
          <cell r="H40" t="str">
            <v>20</v>
          </cell>
          <cell r="I40">
            <v>20</v>
          </cell>
          <cell r="J40">
            <v>36</v>
          </cell>
          <cell r="K40">
            <v>56</v>
          </cell>
          <cell r="L40">
            <v>36</v>
          </cell>
        </row>
        <row r="41">
          <cell r="B41" t="str">
            <v>11149</v>
          </cell>
          <cell r="C41" t="str">
            <v>于由</v>
          </cell>
          <cell r="D41" t="str">
            <v>旅行社管理系</v>
          </cell>
          <cell r="E41" t="str">
            <v>在岗</v>
          </cell>
          <cell r="F41" t="str">
            <v>教学类</v>
          </cell>
          <cell r="G41" t="str">
            <v>2016</v>
          </cell>
          <cell r="H41" t="str">
            <v>20</v>
          </cell>
          <cell r="I41">
            <v>0</v>
          </cell>
          <cell r="J41">
            <v>20</v>
          </cell>
          <cell r="K41">
            <v>20</v>
          </cell>
          <cell r="L41">
            <v>0</v>
          </cell>
        </row>
        <row r="42">
          <cell r="B42" t="str">
            <v>10153</v>
          </cell>
          <cell r="C42" t="str">
            <v>袁琦</v>
          </cell>
          <cell r="D42" t="str">
            <v>旅行社管理系</v>
          </cell>
          <cell r="E42" t="str">
            <v>在岗</v>
          </cell>
          <cell r="F42" t="str">
            <v>教学类</v>
          </cell>
          <cell r="G42" t="str">
            <v>2016</v>
          </cell>
          <cell r="H42" t="str">
            <v>30</v>
          </cell>
          <cell r="I42">
            <v>35.75</v>
          </cell>
          <cell r="J42">
            <v>0</v>
          </cell>
          <cell r="K42">
            <v>35.75</v>
          </cell>
          <cell r="L42">
            <v>0</v>
          </cell>
        </row>
        <row r="43">
          <cell r="B43" t="str">
            <v>10270</v>
          </cell>
          <cell r="C43" t="str">
            <v>袁青</v>
          </cell>
          <cell r="D43" t="str">
            <v>旅行社管理系</v>
          </cell>
          <cell r="E43" t="str">
            <v>在岗</v>
          </cell>
          <cell r="F43" t="str">
            <v>教学类</v>
          </cell>
          <cell r="G43" t="str">
            <v>2016</v>
          </cell>
          <cell r="H43" t="str">
            <v>30</v>
          </cell>
          <cell r="I43">
            <v>0</v>
          </cell>
          <cell r="J43">
            <v>30.027000000000001</v>
          </cell>
          <cell r="K43">
            <v>30.027000000000001</v>
          </cell>
          <cell r="L43">
            <v>2.7E-2</v>
          </cell>
        </row>
        <row r="44">
          <cell r="B44" t="str">
            <v>10085</v>
          </cell>
          <cell r="C44" t="str">
            <v>詹兆宗</v>
          </cell>
          <cell r="D44" t="str">
            <v>旅行社管理系</v>
          </cell>
          <cell r="E44" t="str">
            <v>在岗</v>
          </cell>
          <cell r="F44" t="str">
            <v>教学类</v>
          </cell>
          <cell r="G44" t="str">
            <v>2016</v>
          </cell>
          <cell r="H44" t="str">
            <v>30</v>
          </cell>
          <cell r="I44">
            <v>0</v>
          </cell>
          <cell r="J44">
            <v>64</v>
          </cell>
          <cell r="K44">
            <v>64</v>
          </cell>
          <cell r="L44">
            <v>34</v>
          </cell>
        </row>
        <row r="45">
          <cell r="B45" t="str">
            <v>10102</v>
          </cell>
          <cell r="C45" t="str">
            <v>周德邦</v>
          </cell>
          <cell r="D45" t="str">
            <v>旅行社管理系</v>
          </cell>
          <cell r="E45" t="str">
            <v>在岗</v>
          </cell>
          <cell r="F45" t="str">
            <v>教学类</v>
          </cell>
          <cell r="G45" t="str">
            <v>2016</v>
          </cell>
          <cell r="H45" t="str">
            <v>20</v>
          </cell>
          <cell r="I45">
            <v>21</v>
          </cell>
          <cell r="J45">
            <v>0</v>
          </cell>
          <cell r="K45">
            <v>21</v>
          </cell>
          <cell r="L45">
            <v>0</v>
          </cell>
        </row>
      </sheetData>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2"/>
  <sheetViews>
    <sheetView workbookViewId="0">
      <selection sqref="A1:P1"/>
    </sheetView>
  </sheetViews>
  <sheetFormatPr defaultRowHeight="25" customHeight="1" x14ac:dyDescent="0.25"/>
  <cols>
    <col min="1" max="1" width="7.90625" style="5" customWidth="1"/>
    <col min="2" max="2" width="7" style="5" customWidth="1"/>
    <col min="3" max="3" width="22.6328125" style="5" customWidth="1"/>
    <col min="4" max="4" width="10.26953125" style="5" customWidth="1"/>
    <col min="5" max="5" width="22.26953125" style="5" customWidth="1"/>
    <col min="6" max="6" width="8.36328125" style="5" customWidth="1"/>
    <col min="7" max="7" width="14.453125" style="5" customWidth="1"/>
    <col min="8" max="8" width="4" style="5" customWidth="1"/>
    <col min="9" max="9" width="7.453125" style="5" customWidth="1"/>
    <col min="10" max="10" width="19.08984375" style="5" customWidth="1"/>
    <col min="11" max="11" width="5.36328125" style="4" customWidth="1"/>
    <col min="12" max="12" width="5.26953125" style="4" customWidth="1"/>
    <col min="13" max="13" width="7" style="5" customWidth="1"/>
    <col min="14" max="14" width="6.7265625" style="82" customWidth="1"/>
    <col min="15" max="15" width="6.90625" style="82" customWidth="1"/>
    <col min="16" max="16" width="5.453125" style="5" customWidth="1"/>
    <col min="17" max="250" width="9" style="5"/>
    <col min="251" max="251" width="5" style="5" bestFit="1" customWidth="1"/>
    <col min="252" max="252" width="11.90625" style="5" bestFit="1" customWidth="1"/>
    <col min="253" max="253" width="4.7265625" style="5" bestFit="1" customWidth="1"/>
    <col min="254" max="254" width="6.7265625" style="5" bestFit="1" customWidth="1"/>
    <col min="255" max="255" width="6.36328125" style="5" bestFit="1" customWidth="1"/>
    <col min="256" max="256" width="15.26953125" style="5" bestFit="1" customWidth="1"/>
    <col min="257" max="257" width="90.36328125" style="5" bestFit="1" customWidth="1"/>
    <col min="258" max="258" width="21.7265625" style="5" bestFit="1" customWidth="1"/>
    <col min="259" max="259" width="60.36328125" style="5" bestFit="1" customWidth="1"/>
    <col min="260" max="260" width="8.453125" style="5" bestFit="1" customWidth="1"/>
    <col min="261" max="261" width="26.90625" style="5" bestFit="1" customWidth="1"/>
    <col min="262" max="262" width="5" style="5" bestFit="1" customWidth="1"/>
    <col min="263" max="263" width="13.7265625" style="5" bestFit="1" customWidth="1"/>
    <col min="264" max="264" width="96.7265625" style="5" bestFit="1" customWidth="1"/>
    <col min="265" max="266" width="9.08984375" style="5" bestFit="1" customWidth="1"/>
    <col min="267" max="267" width="9.7265625" style="5" bestFit="1" customWidth="1"/>
    <col min="268" max="269" width="11" style="5" bestFit="1" customWidth="1"/>
    <col min="270" max="270" width="17.6328125" style="5" bestFit="1" customWidth="1"/>
    <col min="271" max="506" width="9" style="5"/>
    <col min="507" max="507" width="5" style="5" bestFit="1" customWidth="1"/>
    <col min="508" max="508" width="11.90625" style="5" bestFit="1" customWidth="1"/>
    <col min="509" max="509" width="4.7265625" style="5" bestFit="1" customWidth="1"/>
    <col min="510" max="510" width="6.7265625" style="5" bestFit="1" customWidth="1"/>
    <col min="511" max="511" width="6.36328125" style="5" bestFit="1" customWidth="1"/>
    <col min="512" max="512" width="15.26953125" style="5" bestFit="1" customWidth="1"/>
    <col min="513" max="513" width="90.36328125" style="5" bestFit="1" customWidth="1"/>
    <col min="514" max="514" width="21.7265625" style="5" bestFit="1" customWidth="1"/>
    <col min="515" max="515" width="60.36328125" style="5" bestFit="1" customWidth="1"/>
    <col min="516" max="516" width="8.453125" style="5" bestFit="1" customWidth="1"/>
    <col min="517" max="517" width="26.90625" style="5" bestFit="1" customWidth="1"/>
    <col min="518" max="518" width="5" style="5" bestFit="1" customWidth="1"/>
    <col min="519" max="519" width="13.7265625" style="5" bestFit="1" customWidth="1"/>
    <col min="520" max="520" width="96.7265625" style="5" bestFit="1" customWidth="1"/>
    <col min="521" max="522" width="9.08984375" style="5" bestFit="1" customWidth="1"/>
    <col min="523" max="523" width="9.7265625" style="5" bestFit="1" customWidth="1"/>
    <col min="524" max="525" width="11" style="5" bestFit="1" customWidth="1"/>
    <col min="526" max="526" width="17.6328125" style="5" bestFit="1" customWidth="1"/>
    <col min="527" max="762" width="9" style="5"/>
    <col min="763" max="763" width="5" style="5" bestFit="1" customWidth="1"/>
    <col min="764" max="764" width="11.90625" style="5" bestFit="1" customWidth="1"/>
    <col min="765" max="765" width="4.7265625" style="5" bestFit="1" customWidth="1"/>
    <col min="766" max="766" width="6.7265625" style="5" bestFit="1" customWidth="1"/>
    <col min="767" max="767" width="6.36328125" style="5" bestFit="1" customWidth="1"/>
    <col min="768" max="768" width="15.26953125" style="5" bestFit="1" customWidth="1"/>
    <col min="769" max="769" width="90.36328125" style="5" bestFit="1" customWidth="1"/>
    <col min="770" max="770" width="21.7265625" style="5" bestFit="1" customWidth="1"/>
    <col min="771" max="771" width="60.36328125" style="5" bestFit="1" customWidth="1"/>
    <col min="772" max="772" width="8.453125" style="5" bestFit="1" customWidth="1"/>
    <col min="773" max="773" width="26.90625" style="5" bestFit="1" customWidth="1"/>
    <col min="774" max="774" width="5" style="5" bestFit="1" customWidth="1"/>
    <col min="775" max="775" width="13.7265625" style="5" bestFit="1" customWidth="1"/>
    <col min="776" max="776" width="96.7265625" style="5" bestFit="1" customWidth="1"/>
    <col min="777" max="778" width="9.08984375" style="5" bestFit="1" customWidth="1"/>
    <col min="779" max="779" width="9.7265625" style="5" bestFit="1" customWidth="1"/>
    <col min="780" max="781" width="11" style="5" bestFit="1" customWidth="1"/>
    <col min="782" max="782" width="17.6328125" style="5" bestFit="1" customWidth="1"/>
    <col min="783" max="1018" width="9" style="5"/>
    <col min="1019" max="1019" width="5" style="5" bestFit="1" customWidth="1"/>
    <col min="1020" max="1020" width="11.90625" style="5" bestFit="1" customWidth="1"/>
    <col min="1021" max="1021" width="4.7265625" style="5" bestFit="1" customWidth="1"/>
    <col min="1022" max="1022" width="6.7265625" style="5" bestFit="1" customWidth="1"/>
    <col min="1023" max="1023" width="6.36328125" style="5" bestFit="1" customWidth="1"/>
    <col min="1024" max="1024" width="15.26953125" style="5" bestFit="1" customWidth="1"/>
    <col min="1025" max="1025" width="90.36328125" style="5" bestFit="1" customWidth="1"/>
    <col min="1026" max="1026" width="21.7265625" style="5" bestFit="1" customWidth="1"/>
    <col min="1027" max="1027" width="60.36328125" style="5" bestFit="1" customWidth="1"/>
    <col min="1028" max="1028" width="8.453125" style="5" bestFit="1" customWidth="1"/>
    <col min="1029" max="1029" width="26.90625" style="5" bestFit="1" customWidth="1"/>
    <col min="1030" max="1030" width="5" style="5" bestFit="1" customWidth="1"/>
    <col min="1031" max="1031" width="13.7265625" style="5" bestFit="1" customWidth="1"/>
    <col min="1032" max="1032" width="96.7265625" style="5" bestFit="1" customWidth="1"/>
    <col min="1033" max="1034" width="9.08984375" style="5" bestFit="1" customWidth="1"/>
    <col min="1035" max="1035" width="9.7265625" style="5" bestFit="1" customWidth="1"/>
    <col min="1036" max="1037" width="11" style="5" bestFit="1" customWidth="1"/>
    <col min="1038" max="1038" width="17.6328125" style="5" bestFit="1" customWidth="1"/>
    <col min="1039" max="1274" width="9" style="5"/>
    <col min="1275" max="1275" width="5" style="5" bestFit="1" customWidth="1"/>
    <col min="1276" max="1276" width="11.90625" style="5" bestFit="1" customWidth="1"/>
    <col min="1277" max="1277" width="4.7265625" style="5" bestFit="1" customWidth="1"/>
    <col min="1278" max="1278" width="6.7265625" style="5" bestFit="1" customWidth="1"/>
    <col min="1279" max="1279" width="6.36328125" style="5" bestFit="1" customWidth="1"/>
    <col min="1280" max="1280" width="15.26953125" style="5" bestFit="1" customWidth="1"/>
    <col min="1281" max="1281" width="90.36328125" style="5" bestFit="1" customWidth="1"/>
    <col min="1282" max="1282" width="21.7265625" style="5" bestFit="1" customWidth="1"/>
    <col min="1283" max="1283" width="60.36328125" style="5" bestFit="1" customWidth="1"/>
    <col min="1284" max="1284" width="8.453125" style="5" bestFit="1" customWidth="1"/>
    <col min="1285" max="1285" width="26.90625" style="5" bestFit="1" customWidth="1"/>
    <col min="1286" max="1286" width="5" style="5" bestFit="1" customWidth="1"/>
    <col min="1287" max="1287" width="13.7265625" style="5" bestFit="1" customWidth="1"/>
    <col min="1288" max="1288" width="96.7265625" style="5" bestFit="1" customWidth="1"/>
    <col min="1289" max="1290" width="9.08984375" style="5" bestFit="1" customWidth="1"/>
    <col min="1291" max="1291" width="9.7265625" style="5" bestFit="1" customWidth="1"/>
    <col min="1292" max="1293" width="11" style="5" bestFit="1" customWidth="1"/>
    <col min="1294" max="1294" width="17.6328125" style="5" bestFit="1" customWidth="1"/>
    <col min="1295" max="1530" width="9" style="5"/>
    <col min="1531" max="1531" width="5" style="5" bestFit="1" customWidth="1"/>
    <col min="1532" max="1532" width="11.90625" style="5" bestFit="1" customWidth="1"/>
    <col min="1533" max="1533" width="4.7265625" style="5" bestFit="1" customWidth="1"/>
    <col min="1534" max="1534" width="6.7265625" style="5" bestFit="1" customWidth="1"/>
    <col min="1535" max="1535" width="6.36328125" style="5" bestFit="1" customWidth="1"/>
    <col min="1536" max="1536" width="15.26953125" style="5" bestFit="1" customWidth="1"/>
    <col min="1537" max="1537" width="90.36328125" style="5" bestFit="1" customWidth="1"/>
    <col min="1538" max="1538" width="21.7265625" style="5" bestFit="1" customWidth="1"/>
    <col min="1539" max="1539" width="60.36328125" style="5" bestFit="1" customWidth="1"/>
    <col min="1540" max="1540" width="8.453125" style="5" bestFit="1" customWidth="1"/>
    <col min="1541" max="1541" width="26.90625" style="5" bestFit="1" customWidth="1"/>
    <col min="1542" max="1542" width="5" style="5" bestFit="1" customWidth="1"/>
    <col min="1543" max="1543" width="13.7265625" style="5" bestFit="1" customWidth="1"/>
    <col min="1544" max="1544" width="96.7265625" style="5" bestFit="1" customWidth="1"/>
    <col min="1545" max="1546" width="9.08984375" style="5" bestFit="1" customWidth="1"/>
    <col min="1547" max="1547" width="9.7265625" style="5" bestFit="1" customWidth="1"/>
    <col min="1548" max="1549" width="11" style="5" bestFit="1" customWidth="1"/>
    <col min="1550" max="1550" width="17.6328125" style="5" bestFit="1" customWidth="1"/>
    <col min="1551" max="1786" width="9" style="5"/>
    <col min="1787" max="1787" width="5" style="5" bestFit="1" customWidth="1"/>
    <col min="1788" max="1788" width="11.90625" style="5" bestFit="1" customWidth="1"/>
    <col min="1789" max="1789" width="4.7265625" style="5" bestFit="1" customWidth="1"/>
    <col min="1790" max="1790" width="6.7265625" style="5" bestFit="1" customWidth="1"/>
    <col min="1791" max="1791" width="6.36328125" style="5" bestFit="1" customWidth="1"/>
    <col min="1792" max="1792" width="15.26953125" style="5" bestFit="1" customWidth="1"/>
    <col min="1793" max="1793" width="90.36328125" style="5" bestFit="1" customWidth="1"/>
    <col min="1794" max="1794" width="21.7265625" style="5" bestFit="1" customWidth="1"/>
    <col min="1795" max="1795" width="60.36328125" style="5" bestFit="1" customWidth="1"/>
    <col min="1796" max="1796" width="8.453125" style="5" bestFit="1" customWidth="1"/>
    <col min="1797" max="1797" width="26.90625" style="5" bestFit="1" customWidth="1"/>
    <col min="1798" max="1798" width="5" style="5" bestFit="1" customWidth="1"/>
    <col min="1799" max="1799" width="13.7265625" style="5" bestFit="1" customWidth="1"/>
    <col min="1800" max="1800" width="96.7265625" style="5" bestFit="1" customWidth="1"/>
    <col min="1801" max="1802" width="9.08984375" style="5" bestFit="1" customWidth="1"/>
    <col min="1803" max="1803" width="9.7265625" style="5" bestFit="1" customWidth="1"/>
    <col min="1804" max="1805" width="11" style="5" bestFit="1" customWidth="1"/>
    <col min="1806" max="1806" width="17.6328125" style="5" bestFit="1" customWidth="1"/>
    <col min="1807" max="2042" width="9" style="5"/>
    <col min="2043" max="2043" width="5" style="5" bestFit="1" customWidth="1"/>
    <col min="2044" max="2044" width="11.90625" style="5" bestFit="1" customWidth="1"/>
    <col min="2045" max="2045" width="4.7265625" style="5" bestFit="1" customWidth="1"/>
    <col min="2046" max="2046" width="6.7265625" style="5" bestFit="1" customWidth="1"/>
    <col min="2047" max="2047" width="6.36328125" style="5" bestFit="1" customWidth="1"/>
    <col min="2048" max="2048" width="15.26953125" style="5" bestFit="1" customWidth="1"/>
    <col min="2049" max="2049" width="90.36328125" style="5" bestFit="1" customWidth="1"/>
    <col min="2050" max="2050" width="21.7265625" style="5" bestFit="1" customWidth="1"/>
    <col min="2051" max="2051" width="60.36328125" style="5" bestFit="1" customWidth="1"/>
    <col min="2052" max="2052" width="8.453125" style="5" bestFit="1" customWidth="1"/>
    <col min="2053" max="2053" width="26.90625" style="5" bestFit="1" customWidth="1"/>
    <col min="2054" max="2054" width="5" style="5" bestFit="1" customWidth="1"/>
    <col min="2055" max="2055" width="13.7265625" style="5" bestFit="1" customWidth="1"/>
    <col min="2056" max="2056" width="96.7265625" style="5" bestFit="1" customWidth="1"/>
    <col min="2057" max="2058" width="9.08984375" style="5" bestFit="1" customWidth="1"/>
    <col min="2059" max="2059" width="9.7265625" style="5" bestFit="1" customWidth="1"/>
    <col min="2060" max="2061" width="11" style="5" bestFit="1" customWidth="1"/>
    <col min="2062" max="2062" width="17.6328125" style="5" bestFit="1" customWidth="1"/>
    <col min="2063" max="2298" width="9" style="5"/>
    <col min="2299" max="2299" width="5" style="5" bestFit="1" customWidth="1"/>
    <col min="2300" max="2300" width="11.90625" style="5" bestFit="1" customWidth="1"/>
    <col min="2301" max="2301" width="4.7265625" style="5" bestFit="1" customWidth="1"/>
    <col min="2302" max="2302" width="6.7265625" style="5" bestFit="1" customWidth="1"/>
    <col min="2303" max="2303" width="6.36328125" style="5" bestFit="1" customWidth="1"/>
    <col min="2304" max="2304" width="15.26953125" style="5" bestFit="1" customWidth="1"/>
    <col min="2305" max="2305" width="90.36328125" style="5" bestFit="1" customWidth="1"/>
    <col min="2306" max="2306" width="21.7265625" style="5" bestFit="1" customWidth="1"/>
    <col min="2307" max="2307" width="60.36328125" style="5" bestFit="1" customWidth="1"/>
    <col min="2308" max="2308" width="8.453125" style="5" bestFit="1" customWidth="1"/>
    <col min="2309" max="2309" width="26.90625" style="5" bestFit="1" customWidth="1"/>
    <col min="2310" max="2310" width="5" style="5" bestFit="1" customWidth="1"/>
    <col min="2311" max="2311" width="13.7265625" style="5" bestFit="1" customWidth="1"/>
    <col min="2312" max="2312" width="96.7265625" style="5" bestFit="1" customWidth="1"/>
    <col min="2313" max="2314" width="9.08984375" style="5" bestFit="1" customWidth="1"/>
    <col min="2315" max="2315" width="9.7265625" style="5" bestFit="1" customWidth="1"/>
    <col min="2316" max="2317" width="11" style="5" bestFit="1" customWidth="1"/>
    <col min="2318" max="2318" width="17.6328125" style="5" bestFit="1" customWidth="1"/>
    <col min="2319" max="2554" width="9" style="5"/>
    <col min="2555" max="2555" width="5" style="5" bestFit="1" customWidth="1"/>
    <col min="2556" max="2556" width="11.90625" style="5" bestFit="1" customWidth="1"/>
    <col min="2557" max="2557" width="4.7265625" style="5" bestFit="1" customWidth="1"/>
    <col min="2558" max="2558" width="6.7265625" style="5" bestFit="1" customWidth="1"/>
    <col min="2559" max="2559" width="6.36328125" style="5" bestFit="1" customWidth="1"/>
    <col min="2560" max="2560" width="15.26953125" style="5" bestFit="1" customWidth="1"/>
    <col min="2561" max="2561" width="90.36328125" style="5" bestFit="1" customWidth="1"/>
    <col min="2562" max="2562" width="21.7265625" style="5" bestFit="1" customWidth="1"/>
    <col min="2563" max="2563" width="60.36328125" style="5" bestFit="1" customWidth="1"/>
    <col min="2564" max="2564" width="8.453125" style="5" bestFit="1" customWidth="1"/>
    <col min="2565" max="2565" width="26.90625" style="5" bestFit="1" customWidth="1"/>
    <col min="2566" max="2566" width="5" style="5" bestFit="1" customWidth="1"/>
    <col min="2567" max="2567" width="13.7265625" style="5" bestFit="1" customWidth="1"/>
    <col min="2568" max="2568" width="96.7265625" style="5" bestFit="1" customWidth="1"/>
    <col min="2569" max="2570" width="9.08984375" style="5" bestFit="1" customWidth="1"/>
    <col min="2571" max="2571" width="9.7265625" style="5" bestFit="1" customWidth="1"/>
    <col min="2572" max="2573" width="11" style="5" bestFit="1" customWidth="1"/>
    <col min="2574" max="2574" width="17.6328125" style="5" bestFit="1" customWidth="1"/>
    <col min="2575" max="2810" width="9" style="5"/>
    <col min="2811" max="2811" width="5" style="5" bestFit="1" customWidth="1"/>
    <col min="2812" max="2812" width="11.90625" style="5" bestFit="1" customWidth="1"/>
    <col min="2813" max="2813" width="4.7265625" style="5" bestFit="1" customWidth="1"/>
    <col min="2814" max="2814" width="6.7265625" style="5" bestFit="1" customWidth="1"/>
    <col min="2815" max="2815" width="6.36328125" style="5" bestFit="1" customWidth="1"/>
    <col min="2816" max="2816" width="15.26953125" style="5" bestFit="1" customWidth="1"/>
    <col min="2817" max="2817" width="90.36328125" style="5" bestFit="1" customWidth="1"/>
    <col min="2818" max="2818" width="21.7265625" style="5" bestFit="1" customWidth="1"/>
    <col min="2819" max="2819" width="60.36328125" style="5" bestFit="1" customWidth="1"/>
    <col min="2820" max="2820" width="8.453125" style="5" bestFit="1" customWidth="1"/>
    <col min="2821" max="2821" width="26.90625" style="5" bestFit="1" customWidth="1"/>
    <col min="2822" max="2822" width="5" style="5" bestFit="1" customWidth="1"/>
    <col min="2823" max="2823" width="13.7265625" style="5" bestFit="1" customWidth="1"/>
    <col min="2824" max="2824" width="96.7265625" style="5" bestFit="1" customWidth="1"/>
    <col min="2825" max="2826" width="9.08984375" style="5" bestFit="1" customWidth="1"/>
    <col min="2827" max="2827" width="9.7265625" style="5" bestFit="1" customWidth="1"/>
    <col min="2828" max="2829" width="11" style="5" bestFit="1" customWidth="1"/>
    <col min="2830" max="2830" width="17.6328125" style="5" bestFit="1" customWidth="1"/>
    <col min="2831" max="3066" width="9" style="5"/>
    <col min="3067" max="3067" width="5" style="5" bestFit="1" customWidth="1"/>
    <col min="3068" max="3068" width="11.90625" style="5" bestFit="1" customWidth="1"/>
    <col min="3069" max="3069" width="4.7265625" style="5" bestFit="1" customWidth="1"/>
    <col min="3070" max="3070" width="6.7265625" style="5" bestFit="1" customWidth="1"/>
    <col min="3071" max="3071" width="6.36328125" style="5" bestFit="1" customWidth="1"/>
    <col min="3072" max="3072" width="15.26953125" style="5" bestFit="1" customWidth="1"/>
    <col min="3073" max="3073" width="90.36328125" style="5" bestFit="1" customWidth="1"/>
    <col min="3074" max="3074" width="21.7265625" style="5" bestFit="1" customWidth="1"/>
    <col min="3075" max="3075" width="60.36328125" style="5" bestFit="1" customWidth="1"/>
    <col min="3076" max="3076" width="8.453125" style="5" bestFit="1" customWidth="1"/>
    <col min="3077" max="3077" width="26.90625" style="5" bestFit="1" customWidth="1"/>
    <col min="3078" max="3078" width="5" style="5" bestFit="1" customWidth="1"/>
    <col min="3079" max="3079" width="13.7265625" style="5" bestFit="1" customWidth="1"/>
    <col min="3080" max="3080" width="96.7265625" style="5" bestFit="1" customWidth="1"/>
    <col min="3081" max="3082" width="9.08984375" style="5" bestFit="1" customWidth="1"/>
    <col min="3083" max="3083" width="9.7265625" style="5" bestFit="1" customWidth="1"/>
    <col min="3084" max="3085" width="11" style="5" bestFit="1" customWidth="1"/>
    <col min="3086" max="3086" width="17.6328125" style="5" bestFit="1" customWidth="1"/>
    <col min="3087" max="3322" width="9" style="5"/>
    <col min="3323" max="3323" width="5" style="5" bestFit="1" customWidth="1"/>
    <col min="3324" max="3324" width="11.90625" style="5" bestFit="1" customWidth="1"/>
    <col min="3325" max="3325" width="4.7265625" style="5" bestFit="1" customWidth="1"/>
    <col min="3326" max="3326" width="6.7265625" style="5" bestFit="1" customWidth="1"/>
    <col min="3327" max="3327" width="6.36328125" style="5" bestFit="1" customWidth="1"/>
    <col min="3328" max="3328" width="15.26953125" style="5" bestFit="1" customWidth="1"/>
    <col min="3329" max="3329" width="90.36328125" style="5" bestFit="1" customWidth="1"/>
    <col min="3330" max="3330" width="21.7265625" style="5" bestFit="1" customWidth="1"/>
    <col min="3331" max="3331" width="60.36328125" style="5" bestFit="1" customWidth="1"/>
    <col min="3332" max="3332" width="8.453125" style="5" bestFit="1" customWidth="1"/>
    <col min="3333" max="3333" width="26.90625" style="5" bestFit="1" customWidth="1"/>
    <col min="3334" max="3334" width="5" style="5" bestFit="1" customWidth="1"/>
    <col min="3335" max="3335" width="13.7265625" style="5" bestFit="1" customWidth="1"/>
    <col min="3336" max="3336" width="96.7265625" style="5" bestFit="1" customWidth="1"/>
    <col min="3337" max="3338" width="9.08984375" style="5" bestFit="1" customWidth="1"/>
    <col min="3339" max="3339" width="9.7265625" style="5" bestFit="1" customWidth="1"/>
    <col min="3340" max="3341" width="11" style="5" bestFit="1" customWidth="1"/>
    <col min="3342" max="3342" width="17.6328125" style="5" bestFit="1" customWidth="1"/>
    <col min="3343" max="3578" width="9" style="5"/>
    <col min="3579" max="3579" width="5" style="5" bestFit="1" customWidth="1"/>
    <col min="3580" max="3580" width="11.90625" style="5" bestFit="1" customWidth="1"/>
    <col min="3581" max="3581" width="4.7265625" style="5" bestFit="1" customWidth="1"/>
    <col min="3582" max="3582" width="6.7265625" style="5" bestFit="1" customWidth="1"/>
    <col min="3583" max="3583" width="6.36328125" style="5" bestFit="1" customWidth="1"/>
    <col min="3584" max="3584" width="15.26953125" style="5" bestFit="1" customWidth="1"/>
    <col min="3585" max="3585" width="90.36328125" style="5" bestFit="1" customWidth="1"/>
    <col min="3586" max="3586" width="21.7265625" style="5" bestFit="1" customWidth="1"/>
    <col min="3587" max="3587" width="60.36328125" style="5" bestFit="1" customWidth="1"/>
    <col min="3588" max="3588" width="8.453125" style="5" bestFit="1" customWidth="1"/>
    <col min="3589" max="3589" width="26.90625" style="5" bestFit="1" customWidth="1"/>
    <col min="3590" max="3590" width="5" style="5" bestFit="1" customWidth="1"/>
    <col min="3591" max="3591" width="13.7265625" style="5" bestFit="1" customWidth="1"/>
    <col min="3592" max="3592" width="96.7265625" style="5" bestFit="1" customWidth="1"/>
    <col min="3593" max="3594" width="9.08984375" style="5" bestFit="1" customWidth="1"/>
    <col min="3595" max="3595" width="9.7265625" style="5" bestFit="1" customWidth="1"/>
    <col min="3596" max="3597" width="11" style="5" bestFit="1" customWidth="1"/>
    <col min="3598" max="3598" width="17.6328125" style="5" bestFit="1" customWidth="1"/>
    <col min="3599" max="3834" width="9" style="5"/>
    <col min="3835" max="3835" width="5" style="5" bestFit="1" customWidth="1"/>
    <col min="3836" max="3836" width="11.90625" style="5" bestFit="1" customWidth="1"/>
    <col min="3837" max="3837" width="4.7265625" style="5" bestFit="1" customWidth="1"/>
    <col min="3838" max="3838" width="6.7265625" style="5" bestFit="1" customWidth="1"/>
    <col min="3839" max="3839" width="6.36328125" style="5" bestFit="1" customWidth="1"/>
    <col min="3840" max="3840" width="15.26953125" style="5" bestFit="1" customWidth="1"/>
    <col min="3841" max="3841" width="90.36328125" style="5" bestFit="1" customWidth="1"/>
    <col min="3842" max="3842" width="21.7265625" style="5" bestFit="1" customWidth="1"/>
    <col min="3843" max="3843" width="60.36328125" style="5" bestFit="1" customWidth="1"/>
    <col min="3844" max="3844" width="8.453125" style="5" bestFit="1" customWidth="1"/>
    <col min="3845" max="3845" width="26.90625" style="5" bestFit="1" customWidth="1"/>
    <col min="3846" max="3846" width="5" style="5" bestFit="1" customWidth="1"/>
    <col min="3847" max="3847" width="13.7265625" style="5" bestFit="1" customWidth="1"/>
    <col min="3848" max="3848" width="96.7265625" style="5" bestFit="1" customWidth="1"/>
    <col min="3849" max="3850" width="9.08984375" style="5" bestFit="1" customWidth="1"/>
    <col min="3851" max="3851" width="9.7265625" style="5" bestFit="1" customWidth="1"/>
    <col min="3852" max="3853" width="11" style="5" bestFit="1" customWidth="1"/>
    <col min="3854" max="3854" width="17.6328125" style="5" bestFit="1" customWidth="1"/>
    <col min="3855" max="4090" width="9" style="5"/>
    <col min="4091" max="4091" width="5" style="5" bestFit="1" customWidth="1"/>
    <col min="4092" max="4092" width="11.90625" style="5" bestFit="1" customWidth="1"/>
    <col min="4093" max="4093" width="4.7265625" style="5" bestFit="1" customWidth="1"/>
    <col min="4094" max="4094" width="6.7265625" style="5" bestFit="1" customWidth="1"/>
    <col min="4095" max="4095" width="6.36328125" style="5" bestFit="1" customWidth="1"/>
    <col min="4096" max="4096" width="15.26953125" style="5" bestFit="1" customWidth="1"/>
    <col min="4097" max="4097" width="90.36328125" style="5" bestFit="1" customWidth="1"/>
    <col min="4098" max="4098" width="21.7265625" style="5" bestFit="1" customWidth="1"/>
    <col min="4099" max="4099" width="60.36328125" style="5" bestFit="1" customWidth="1"/>
    <col min="4100" max="4100" width="8.453125" style="5" bestFit="1" customWidth="1"/>
    <col min="4101" max="4101" width="26.90625" style="5" bestFit="1" customWidth="1"/>
    <col min="4102" max="4102" width="5" style="5" bestFit="1" customWidth="1"/>
    <col min="4103" max="4103" width="13.7265625" style="5" bestFit="1" customWidth="1"/>
    <col min="4104" max="4104" width="96.7265625" style="5" bestFit="1" customWidth="1"/>
    <col min="4105" max="4106" width="9.08984375" style="5" bestFit="1" customWidth="1"/>
    <col min="4107" max="4107" width="9.7265625" style="5" bestFit="1" customWidth="1"/>
    <col min="4108" max="4109" width="11" style="5" bestFit="1" customWidth="1"/>
    <col min="4110" max="4110" width="17.6328125" style="5" bestFit="1" customWidth="1"/>
    <col min="4111" max="4346" width="9" style="5"/>
    <col min="4347" max="4347" width="5" style="5" bestFit="1" customWidth="1"/>
    <col min="4348" max="4348" width="11.90625" style="5" bestFit="1" customWidth="1"/>
    <col min="4349" max="4349" width="4.7265625" style="5" bestFit="1" customWidth="1"/>
    <col min="4350" max="4350" width="6.7265625" style="5" bestFit="1" customWidth="1"/>
    <col min="4351" max="4351" width="6.36328125" style="5" bestFit="1" customWidth="1"/>
    <col min="4352" max="4352" width="15.26953125" style="5" bestFit="1" customWidth="1"/>
    <col min="4353" max="4353" width="90.36328125" style="5" bestFit="1" customWidth="1"/>
    <col min="4354" max="4354" width="21.7265625" style="5" bestFit="1" customWidth="1"/>
    <col min="4355" max="4355" width="60.36328125" style="5" bestFit="1" customWidth="1"/>
    <col min="4356" max="4356" width="8.453125" style="5" bestFit="1" customWidth="1"/>
    <col min="4357" max="4357" width="26.90625" style="5" bestFit="1" customWidth="1"/>
    <col min="4358" max="4358" width="5" style="5" bestFit="1" customWidth="1"/>
    <col min="4359" max="4359" width="13.7265625" style="5" bestFit="1" customWidth="1"/>
    <col min="4360" max="4360" width="96.7265625" style="5" bestFit="1" customWidth="1"/>
    <col min="4361" max="4362" width="9.08984375" style="5" bestFit="1" customWidth="1"/>
    <col min="4363" max="4363" width="9.7265625" style="5" bestFit="1" customWidth="1"/>
    <col min="4364" max="4365" width="11" style="5" bestFit="1" customWidth="1"/>
    <col min="4366" max="4366" width="17.6328125" style="5" bestFit="1" customWidth="1"/>
    <col min="4367" max="4602" width="9" style="5"/>
    <col min="4603" max="4603" width="5" style="5" bestFit="1" customWidth="1"/>
    <col min="4604" max="4604" width="11.90625" style="5" bestFit="1" customWidth="1"/>
    <col min="4605" max="4605" width="4.7265625" style="5" bestFit="1" customWidth="1"/>
    <col min="4606" max="4606" width="6.7265625" style="5" bestFit="1" customWidth="1"/>
    <col min="4607" max="4607" width="6.36328125" style="5" bestFit="1" customWidth="1"/>
    <col min="4608" max="4608" width="15.26953125" style="5" bestFit="1" customWidth="1"/>
    <col min="4609" max="4609" width="90.36328125" style="5" bestFit="1" customWidth="1"/>
    <col min="4610" max="4610" width="21.7265625" style="5" bestFit="1" customWidth="1"/>
    <col min="4611" max="4611" width="60.36328125" style="5" bestFit="1" customWidth="1"/>
    <col min="4612" max="4612" width="8.453125" style="5" bestFit="1" customWidth="1"/>
    <col min="4613" max="4613" width="26.90625" style="5" bestFit="1" customWidth="1"/>
    <col min="4614" max="4614" width="5" style="5" bestFit="1" customWidth="1"/>
    <col min="4615" max="4615" width="13.7265625" style="5" bestFit="1" customWidth="1"/>
    <col min="4616" max="4616" width="96.7265625" style="5" bestFit="1" customWidth="1"/>
    <col min="4617" max="4618" width="9.08984375" style="5" bestFit="1" customWidth="1"/>
    <col min="4619" max="4619" width="9.7265625" style="5" bestFit="1" customWidth="1"/>
    <col min="4620" max="4621" width="11" style="5" bestFit="1" customWidth="1"/>
    <col min="4622" max="4622" width="17.6328125" style="5" bestFit="1" customWidth="1"/>
    <col min="4623" max="4858" width="9" style="5"/>
    <col min="4859" max="4859" width="5" style="5" bestFit="1" customWidth="1"/>
    <col min="4860" max="4860" width="11.90625" style="5" bestFit="1" customWidth="1"/>
    <col min="4861" max="4861" width="4.7265625" style="5" bestFit="1" customWidth="1"/>
    <col min="4862" max="4862" width="6.7265625" style="5" bestFit="1" customWidth="1"/>
    <col min="4863" max="4863" width="6.36328125" style="5" bestFit="1" customWidth="1"/>
    <col min="4864" max="4864" width="15.26953125" style="5" bestFit="1" customWidth="1"/>
    <col min="4865" max="4865" width="90.36328125" style="5" bestFit="1" customWidth="1"/>
    <col min="4866" max="4866" width="21.7265625" style="5" bestFit="1" customWidth="1"/>
    <col min="4867" max="4867" width="60.36328125" style="5" bestFit="1" customWidth="1"/>
    <col min="4868" max="4868" width="8.453125" style="5" bestFit="1" customWidth="1"/>
    <col min="4869" max="4869" width="26.90625" style="5" bestFit="1" customWidth="1"/>
    <col min="4870" max="4870" width="5" style="5" bestFit="1" customWidth="1"/>
    <col min="4871" max="4871" width="13.7265625" style="5" bestFit="1" customWidth="1"/>
    <col min="4872" max="4872" width="96.7265625" style="5" bestFit="1" customWidth="1"/>
    <col min="4873" max="4874" width="9.08984375" style="5" bestFit="1" customWidth="1"/>
    <col min="4875" max="4875" width="9.7265625" style="5" bestFit="1" customWidth="1"/>
    <col min="4876" max="4877" width="11" style="5" bestFit="1" customWidth="1"/>
    <col min="4878" max="4878" width="17.6328125" style="5" bestFit="1" customWidth="1"/>
    <col min="4879" max="5114" width="9" style="5"/>
    <col min="5115" max="5115" width="5" style="5" bestFit="1" customWidth="1"/>
    <col min="5116" max="5116" width="11.90625" style="5" bestFit="1" customWidth="1"/>
    <col min="5117" max="5117" width="4.7265625" style="5" bestFit="1" customWidth="1"/>
    <col min="5118" max="5118" width="6.7265625" style="5" bestFit="1" customWidth="1"/>
    <col min="5119" max="5119" width="6.36328125" style="5" bestFit="1" customWidth="1"/>
    <col min="5120" max="5120" width="15.26953125" style="5" bestFit="1" customWidth="1"/>
    <col min="5121" max="5121" width="90.36328125" style="5" bestFit="1" customWidth="1"/>
    <col min="5122" max="5122" width="21.7265625" style="5" bestFit="1" customWidth="1"/>
    <col min="5123" max="5123" width="60.36328125" style="5" bestFit="1" customWidth="1"/>
    <col min="5124" max="5124" width="8.453125" style="5" bestFit="1" customWidth="1"/>
    <col min="5125" max="5125" width="26.90625" style="5" bestFit="1" customWidth="1"/>
    <col min="5126" max="5126" width="5" style="5" bestFit="1" customWidth="1"/>
    <col min="5127" max="5127" width="13.7265625" style="5" bestFit="1" customWidth="1"/>
    <col min="5128" max="5128" width="96.7265625" style="5" bestFit="1" customWidth="1"/>
    <col min="5129" max="5130" width="9.08984375" style="5" bestFit="1" customWidth="1"/>
    <col min="5131" max="5131" width="9.7265625" style="5" bestFit="1" customWidth="1"/>
    <col min="5132" max="5133" width="11" style="5" bestFit="1" customWidth="1"/>
    <col min="5134" max="5134" width="17.6328125" style="5" bestFit="1" customWidth="1"/>
    <col min="5135" max="5370" width="9" style="5"/>
    <col min="5371" max="5371" width="5" style="5" bestFit="1" customWidth="1"/>
    <col min="5372" max="5372" width="11.90625" style="5" bestFit="1" customWidth="1"/>
    <col min="5373" max="5373" width="4.7265625" style="5" bestFit="1" customWidth="1"/>
    <col min="5374" max="5374" width="6.7265625" style="5" bestFit="1" customWidth="1"/>
    <col min="5375" max="5375" width="6.36328125" style="5" bestFit="1" customWidth="1"/>
    <col min="5376" max="5376" width="15.26953125" style="5" bestFit="1" customWidth="1"/>
    <col min="5377" max="5377" width="90.36328125" style="5" bestFit="1" customWidth="1"/>
    <col min="5378" max="5378" width="21.7265625" style="5" bestFit="1" customWidth="1"/>
    <col min="5379" max="5379" width="60.36328125" style="5" bestFit="1" customWidth="1"/>
    <col min="5380" max="5380" width="8.453125" style="5" bestFit="1" customWidth="1"/>
    <col min="5381" max="5381" width="26.90625" style="5" bestFit="1" customWidth="1"/>
    <col min="5382" max="5382" width="5" style="5" bestFit="1" customWidth="1"/>
    <col min="5383" max="5383" width="13.7265625" style="5" bestFit="1" customWidth="1"/>
    <col min="5384" max="5384" width="96.7265625" style="5" bestFit="1" customWidth="1"/>
    <col min="5385" max="5386" width="9.08984375" style="5" bestFit="1" customWidth="1"/>
    <col min="5387" max="5387" width="9.7265625" style="5" bestFit="1" customWidth="1"/>
    <col min="5388" max="5389" width="11" style="5" bestFit="1" customWidth="1"/>
    <col min="5390" max="5390" width="17.6328125" style="5" bestFit="1" customWidth="1"/>
    <col min="5391" max="5626" width="9" style="5"/>
    <col min="5627" max="5627" width="5" style="5" bestFit="1" customWidth="1"/>
    <col min="5628" max="5628" width="11.90625" style="5" bestFit="1" customWidth="1"/>
    <col min="5629" max="5629" width="4.7265625" style="5" bestFit="1" customWidth="1"/>
    <col min="5630" max="5630" width="6.7265625" style="5" bestFit="1" customWidth="1"/>
    <col min="5631" max="5631" width="6.36328125" style="5" bestFit="1" customWidth="1"/>
    <col min="5632" max="5632" width="15.26953125" style="5" bestFit="1" customWidth="1"/>
    <col min="5633" max="5633" width="90.36328125" style="5" bestFit="1" customWidth="1"/>
    <col min="5634" max="5634" width="21.7265625" style="5" bestFit="1" customWidth="1"/>
    <col min="5635" max="5635" width="60.36328125" style="5" bestFit="1" customWidth="1"/>
    <col min="5636" max="5636" width="8.453125" style="5" bestFit="1" customWidth="1"/>
    <col min="5637" max="5637" width="26.90625" style="5" bestFit="1" customWidth="1"/>
    <col min="5638" max="5638" width="5" style="5" bestFit="1" customWidth="1"/>
    <col min="5639" max="5639" width="13.7265625" style="5" bestFit="1" customWidth="1"/>
    <col min="5640" max="5640" width="96.7265625" style="5" bestFit="1" customWidth="1"/>
    <col min="5641" max="5642" width="9.08984375" style="5" bestFit="1" customWidth="1"/>
    <col min="5643" max="5643" width="9.7265625" style="5" bestFit="1" customWidth="1"/>
    <col min="5644" max="5645" width="11" style="5" bestFit="1" customWidth="1"/>
    <col min="5646" max="5646" width="17.6328125" style="5" bestFit="1" customWidth="1"/>
    <col min="5647" max="5882" width="9" style="5"/>
    <col min="5883" max="5883" width="5" style="5" bestFit="1" customWidth="1"/>
    <col min="5884" max="5884" width="11.90625" style="5" bestFit="1" customWidth="1"/>
    <col min="5885" max="5885" width="4.7265625" style="5" bestFit="1" customWidth="1"/>
    <col min="5886" max="5886" width="6.7265625" style="5" bestFit="1" customWidth="1"/>
    <col min="5887" max="5887" width="6.36328125" style="5" bestFit="1" customWidth="1"/>
    <col min="5888" max="5888" width="15.26953125" style="5" bestFit="1" customWidth="1"/>
    <col min="5889" max="5889" width="90.36328125" style="5" bestFit="1" customWidth="1"/>
    <col min="5890" max="5890" width="21.7265625" style="5" bestFit="1" customWidth="1"/>
    <col min="5891" max="5891" width="60.36328125" style="5" bestFit="1" customWidth="1"/>
    <col min="5892" max="5892" width="8.453125" style="5" bestFit="1" customWidth="1"/>
    <col min="5893" max="5893" width="26.90625" style="5" bestFit="1" customWidth="1"/>
    <col min="5894" max="5894" width="5" style="5" bestFit="1" customWidth="1"/>
    <col min="5895" max="5895" width="13.7265625" style="5" bestFit="1" customWidth="1"/>
    <col min="5896" max="5896" width="96.7265625" style="5" bestFit="1" customWidth="1"/>
    <col min="5897" max="5898" width="9.08984375" style="5" bestFit="1" customWidth="1"/>
    <col min="5899" max="5899" width="9.7265625" style="5" bestFit="1" customWidth="1"/>
    <col min="5900" max="5901" width="11" style="5" bestFit="1" customWidth="1"/>
    <col min="5902" max="5902" width="17.6328125" style="5" bestFit="1" customWidth="1"/>
    <col min="5903" max="6138" width="9" style="5"/>
    <col min="6139" max="6139" width="5" style="5" bestFit="1" customWidth="1"/>
    <col min="6140" max="6140" width="11.90625" style="5" bestFit="1" customWidth="1"/>
    <col min="6141" max="6141" width="4.7265625" style="5" bestFit="1" customWidth="1"/>
    <col min="6142" max="6142" width="6.7265625" style="5" bestFit="1" customWidth="1"/>
    <col min="6143" max="6143" width="6.36328125" style="5" bestFit="1" customWidth="1"/>
    <col min="6144" max="6144" width="15.26953125" style="5" bestFit="1" customWidth="1"/>
    <col min="6145" max="6145" width="90.36328125" style="5" bestFit="1" customWidth="1"/>
    <col min="6146" max="6146" width="21.7265625" style="5" bestFit="1" customWidth="1"/>
    <col min="6147" max="6147" width="60.36328125" style="5" bestFit="1" customWidth="1"/>
    <col min="6148" max="6148" width="8.453125" style="5" bestFit="1" customWidth="1"/>
    <col min="6149" max="6149" width="26.90625" style="5" bestFit="1" customWidth="1"/>
    <col min="6150" max="6150" width="5" style="5" bestFit="1" customWidth="1"/>
    <col min="6151" max="6151" width="13.7265625" style="5" bestFit="1" customWidth="1"/>
    <col min="6152" max="6152" width="96.7265625" style="5" bestFit="1" customWidth="1"/>
    <col min="6153" max="6154" width="9.08984375" style="5" bestFit="1" customWidth="1"/>
    <col min="6155" max="6155" width="9.7265625" style="5" bestFit="1" customWidth="1"/>
    <col min="6156" max="6157" width="11" style="5" bestFit="1" customWidth="1"/>
    <col min="6158" max="6158" width="17.6328125" style="5" bestFit="1" customWidth="1"/>
    <col min="6159" max="6394" width="9" style="5"/>
    <col min="6395" max="6395" width="5" style="5" bestFit="1" customWidth="1"/>
    <col min="6396" max="6396" width="11.90625" style="5" bestFit="1" customWidth="1"/>
    <col min="6397" max="6397" width="4.7265625" style="5" bestFit="1" customWidth="1"/>
    <col min="6398" max="6398" width="6.7265625" style="5" bestFit="1" customWidth="1"/>
    <col min="6399" max="6399" width="6.36328125" style="5" bestFit="1" customWidth="1"/>
    <col min="6400" max="6400" width="15.26953125" style="5" bestFit="1" customWidth="1"/>
    <col min="6401" max="6401" width="90.36328125" style="5" bestFit="1" customWidth="1"/>
    <col min="6402" max="6402" width="21.7265625" style="5" bestFit="1" customWidth="1"/>
    <col min="6403" max="6403" width="60.36328125" style="5" bestFit="1" customWidth="1"/>
    <col min="6404" max="6404" width="8.453125" style="5" bestFit="1" customWidth="1"/>
    <col min="6405" max="6405" width="26.90625" style="5" bestFit="1" customWidth="1"/>
    <col min="6406" max="6406" width="5" style="5" bestFit="1" customWidth="1"/>
    <col min="6407" max="6407" width="13.7265625" style="5" bestFit="1" customWidth="1"/>
    <col min="6408" max="6408" width="96.7265625" style="5" bestFit="1" customWidth="1"/>
    <col min="6409" max="6410" width="9.08984375" style="5" bestFit="1" customWidth="1"/>
    <col min="6411" max="6411" width="9.7265625" style="5" bestFit="1" customWidth="1"/>
    <col min="6412" max="6413" width="11" style="5" bestFit="1" customWidth="1"/>
    <col min="6414" max="6414" width="17.6328125" style="5" bestFit="1" customWidth="1"/>
    <col min="6415" max="6650" width="9" style="5"/>
    <col min="6651" max="6651" width="5" style="5" bestFit="1" customWidth="1"/>
    <col min="6652" max="6652" width="11.90625" style="5" bestFit="1" customWidth="1"/>
    <col min="6653" max="6653" width="4.7265625" style="5" bestFit="1" customWidth="1"/>
    <col min="6654" max="6654" width="6.7265625" style="5" bestFit="1" customWidth="1"/>
    <col min="6655" max="6655" width="6.36328125" style="5" bestFit="1" customWidth="1"/>
    <col min="6656" max="6656" width="15.26953125" style="5" bestFit="1" customWidth="1"/>
    <col min="6657" max="6657" width="90.36328125" style="5" bestFit="1" customWidth="1"/>
    <col min="6658" max="6658" width="21.7265625" style="5" bestFit="1" customWidth="1"/>
    <col min="6659" max="6659" width="60.36328125" style="5" bestFit="1" customWidth="1"/>
    <col min="6660" max="6660" width="8.453125" style="5" bestFit="1" customWidth="1"/>
    <col min="6661" max="6661" width="26.90625" style="5" bestFit="1" customWidth="1"/>
    <col min="6662" max="6662" width="5" style="5" bestFit="1" customWidth="1"/>
    <col min="6663" max="6663" width="13.7265625" style="5" bestFit="1" customWidth="1"/>
    <col min="6664" max="6664" width="96.7265625" style="5" bestFit="1" customWidth="1"/>
    <col min="6665" max="6666" width="9.08984375" style="5" bestFit="1" customWidth="1"/>
    <col min="6667" max="6667" width="9.7265625" style="5" bestFit="1" customWidth="1"/>
    <col min="6668" max="6669" width="11" style="5" bestFit="1" customWidth="1"/>
    <col min="6670" max="6670" width="17.6328125" style="5" bestFit="1" customWidth="1"/>
    <col min="6671" max="6906" width="9" style="5"/>
    <col min="6907" max="6907" width="5" style="5" bestFit="1" customWidth="1"/>
    <col min="6908" max="6908" width="11.90625" style="5" bestFit="1" customWidth="1"/>
    <col min="6909" max="6909" width="4.7265625" style="5" bestFit="1" customWidth="1"/>
    <col min="6910" max="6910" width="6.7265625" style="5" bestFit="1" customWidth="1"/>
    <col min="6911" max="6911" width="6.36328125" style="5" bestFit="1" customWidth="1"/>
    <col min="6912" max="6912" width="15.26953125" style="5" bestFit="1" customWidth="1"/>
    <col min="6913" max="6913" width="90.36328125" style="5" bestFit="1" customWidth="1"/>
    <col min="6914" max="6914" width="21.7265625" style="5" bestFit="1" customWidth="1"/>
    <col min="6915" max="6915" width="60.36328125" style="5" bestFit="1" customWidth="1"/>
    <col min="6916" max="6916" width="8.453125" style="5" bestFit="1" customWidth="1"/>
    <col min="6917" max="6917" width="26.90625" style="5" bestFit="1" customWidth="1"/>
    <col min="6918" max="6918" width="5" style="5" bestFit="1" customWidth="1"/>
    <col min="6919" max="6919" width="13.7265625" style="5" bestFit="1" customWidth="1"/>
    <col min="6920" max="6920" width="96.7265625" style="5" bestFit="1" customWidth="1"/>
    <col min="6921" max="6922" width="9.08984375" style="5" bestFit="1" customWidth="1"/>
    <col min="6923" max="6923" width="9.7265625" style="5" bestFit="1" customWidth="1"/>
    <col min="6924" max="6925" width="11" style="5" bestFit="1" customWidth="1"/>
    <col min="6926" max="6926" width="17.6328125" style="5" bestFit="1" customWidth="1"/>
    <col min="6927" max="7162" width="9" style="5"/>
    <col min="7163" max="7163" width="5" style="5" bestFit="1" customWidth="1"/>
    <col min="7164" max="7164" width="11.90625" style="5" bestFit="1" customWidth="1"/>
    <col min="7165" max="7165" width="4.7265625" style="5" bestFit="1" customWidth="1"/>
    <col min="7166" max="7166" width="6.7265625" style="5" bestFit="1" customWidth="1"/>
    <col min="7167" max="7167" width="6.36328125" style="5" bestFit="1" customWidth="1"/>
    <col min="7168" max="7168" width="15.26953125" style="5" bestFit="1" customWidth="1"/>
    <col min="7169" max="7169" width="90.36328125" style="5" bestFit="1" customWidth="1"/>
    <col min="7170" max="7170" width="21.7265625" style="5" bestFit="1" customWidth="1"/>
    <col min="7171" max="7171" width="60.36328125" style="5" bestFit="1" customWidth="1"/>
    <col min="7172" max="7172" width="8.453125" style="5" bestFit="1" customWidth="1"/>
    <col min="7173" max="7173" width="26.90625" style="5" bestFit="1" customWidth="1"/>
    <col min="7174" max="7174" width="5" style="5" bestFit="1" customWidth="1"/>
    <col min="7175" max="7175" width="13.7265625" style="5" bestFit="1" customWidth="1"/>
    <col min="7176" max="7176" width="96.7265625" style="5" bestFit="1" customWidth="1"/>
    <col min="7177" max="7178" width="9.08984375" style="5" bestFit="1" customWidth="1"/>
    <col min="7179" max="7179" width="9.7265625" style="5" bestFit="1" customWidth="1"/>
    <col min="7180" max="7181" width="11" style="5" bestFit="1" customWidth="1"/>
    <col min="7182" max="7182" width="17.6328125" style="5" bestFit="1" customWidth="1"/>
    <col min="7183" max="7418" width="9" style="5"/>
    <col min="7419" max="7419" width="5" style="5" bestFit="1" customWidth="1"/>
    <col min="7420" max="7420" width="11.90625" style="5" bestFit="1" customWidth="1"/>
    <col min="7421" max="7421" width="4.7265625" style="5" bestFit="1" customWidth="1"/>
    <col min="7422" max="7422" width="6.7265625" style="5" bestFit="1" customWidth="1"/>
    <col min="7423" max="7423" width="6.36328125" style="5" bestFit="1" customWidth="1"/>
    <col min="7424" max="7424" width="15.26953125" style="5" bestFit="1" customWidth="1"/>
    <col min="7425" max="7425" width="90.36328125" style="5" bestFit="1" customWidth="1"/>
    <col min="7426" max="7426" width="21.7265625" style="5" bestFit="1" customWidth="1"/>
    <col min="7427" max="7427" width="60.36328125" style="5" bestFit="1" customWidth="1"/>
    <col min="7428" max="7428" width="8.453125" style="5" bestFit="1" customWidth="1"/>
    <col min="7429" max="7429" width="26.90625" style="5" bestFit="1" customWidth="1"/>
    <col min="7430" max="7430" width="5" style="5" bestFit="1" customWidth="1"/>
    <col min="7431" max="7431" width="13.7265625" style="5" bestFit="1" customWidth="1"/>
    <col min="7432" max="7432" width="96.7265625" style="5" bestFit="1" customWidth="1"/>
    <col min="7433" max="7434" width="9.08984375" style="5" bestFit="1" customWidth="1"/>
    <col min="7435" max="7435" width="9.7265625" style="5" bestFit="1" customWidth="1"/>
    <col min="7436" max="7437" width="11" style="5" bestFit="1" customWidth="1"/>
    <col min="7438" max="7438" width="17.6328125" style="5" bestFit="1" customWidth="1"/>
    <col min="7439" max="7674" width="9" style="5"/>
    <col min="7675" max="7675" width="5" style="5" bestFit="1" customWidth="1"/>
    <col min="7676" max="7676" width="11.90625" style="5" bestFit="1" customWidth="1"/>
    <col min="7677" max="7677" width="4.7265625" style="5" bestFit="1" customWidth="1"/>
    <col min="7678" max="7678" width="6.7265625" style="5" bestFit="1" customWidth="1"/>
    <col min="7679" max="7679" width="6.36328125" style="5" bestFit="1" customWidth="1"/>
    <col min="7680" max="7680" width="15.26953125" style="5" bestFit="1" customWidth="1"/>
    <col min="7681" max="7681" width="90.36328125" style="5" bestFit="1" customWidth="1"/>
    <col min="7682" max="7682" width="21.7265625" style="5" bestFit="1" customWidth="1"/>
    <col min="7683" max="7683" width="60.36328125" style="5" bestFit="1" customWidth="1"/>
    <col min="7684" max="7684" width="8.453125" style="5" bestFit="1" customWidth="1"/>
    <col min="7685" max="7685" width="26.90625" style="5" bestFit="1" customWidth="1"/>
    <col min="7686" max="7686" width="5" style="5" bestFit="1" customWidth="1"/>
    <col min="7687" max="7687" width="13.7265625" style="5" bestFit="1" customWidth="1"/>
    <col min="7688" max="7688" width="96.7265625" style="5" bestFit="1" customWidth="1"/>
    <col min="7689" max="7690" width="9.08984375" style="5" bestFit="1" customWidth="1"/>
    <col min="7691" max="7691" width="9.7265625" style="5" bestFit="1" customWidth="1"/>
    <col min="7692" max="7693" width="11" style="5" bestFit="1" customWidth="1"/>
    <col min="7694" max="7694" width="17.6328125" style="5" bestFit="1" customWidth="1"/>
    <col min="7695" max="7930" width="9" style="5"/>
    <col min="7931" max="7931" width="5" style="5" bestFit="1" customWidth="1"/>
    <col min="7932" max="7932" width="11.90625" style="5" bestFit="1" customWidth="1"/>
    <col min="7933" max="7933" width="4.7265625" style="5" bestFit="1" customWidth="1"/>
    <col min="7934" max="7934" width="6.7265625" style="5" bestFit="1" customWidth="1"/>
    <col min="7935" max="7935" width="6.36328125" style="5" bestFit="1" customWidth="1"/>
    <col min="7936" max="7936" width="15.26953125" style="5" bestFit="1" customWidth="1"/>
    <col min="7937" max="7937" width="90.36328125" style="5" bestFit="1" customWidth="1"/>
    <col min="7938" max="7938" width="21.7265625" style="5" bestFit="1" customWidth="1"/>
    <col min="7939" max="7939" width="60.36328125" style="5" bestFit="1" customWidth="1"/>
    <col min="7940" max="7940" width="8.453125" style="5" bestFit="1" customWidth="1"/>
    <col min="7941" max="7941" width="26.90625" style="5" bestFit="1" customWidth="1"/>
    <col min="7942" max="7942" width="5" style="5" bestFit="1" customWidth="1"/>
    <col min="7943" max="7943" width="13.7265625" style="5" bestFit="1" customWidth="1"/>
    <col min="7944" max="7944" width="96.7265625" style="5" bestFit="1" customWidth="1"/>
    <col min="7945" max="7946" width="9.08984375" style="5" bestFit="1" customWidth="1"/>
    <col min="7947" max="7947" width="9.7265625" style="5" bestFit="1" customWidth="1"/>
    <col min="7948" max="7949" width="11" style="5" bestFit="1" customWidth="1"/>
    <col min="7950" max="7950" width="17.6328125" style="5" bestFit="1" customWidth="1"/>
    <col min="7951" max="8186" width="9" style="5"/>
    <col min="8187" max="8187" width="5" style="5" bestFit="1" customWidth="1"/>
    <col min="8188" max="8188" width="11.90625" style="5" bestFit="1" customWidth="1"/>
    <col min="8189" max="8189" width="4.7265625" style="5" bestFit="1" customWidth="1"/>
    <col min="8190" max="8190" width="6.7265625" style="5" bestFit="1" customWidth="1"/>
    <col min="8191" max="8191" width="6.36328125" style="5" bestFit="1" customWidth="1"/>
    <col min="8192" max="8192" width="15.26953125" style="5" bestFit="1" customWidth="1"/>
    <col min="8193" max="8193" width="90.36328125" style="5" bestFit="1" customWidth="1"/>
    <col min="8194" max="8194" width="21.7265625" style="5" bestFit="1" customWidth="1"/>
    <col min="8195" max="8195" width="60.36328125" style="5" bestFit="1" customWidth="1"/>
    <col min="8196" max="8196" width="8.453125" style="5" bestFit="1" customWidth="1"/>
    <col min="8197" max="8197" width="26.90625" style="5" bestFit="1" customWidth="1"/>
    <col min="8198" max="8198" width="5" style="5" bestFit="1" customWidth="1"/>
    <col min="8199" max="8199" width="13.7265625" style="5" bestFit="1" customWidth="1"/>
    <col min="8200" max="8200" width="96.7265625" style="5" bestFit="1" customWidth="1"/>
    <col min="8201" max="8202" width="9.08984375" style="5" bestFit="1" customWidth="1"/>
    <col min="8203" max="8203" width="9.7265625" style="5" bestFit="1" customWidth="1"/>
    <col min="8204" max="8205" width="11" style="5" bestFit="1" customWidth="1"/>
    <col min="8206" max="8206" width="17.6328125" style="5" bestFit="1" customWidth="1"/>
    <col min="8207" max="8442" width="9" style="5"/>
    <col min="8443" max="8443" width="5" style="5" bestFit="1" customWidth="1"/>
    <col min="8444" max="8444" width="11.90625" style="5" bestFit="1" customWidth="1"/>
    <col min="8445" max="8445" width="4.7265625" style="5" bestFit="1" customWidth="1"/>
    <col min="8446" max="8446" width="6.7265625" style="5" bestFit="1" customWidth="1"/>
    <col min="8447" max="8447" width="6.36328125" style="5" bestFit="1" customWidth="1"/>
    <col min="8448" max="8448" width="15.26953125" style="5" bestFit="1" customWidth="1"/>
    <col min="8449" max="8449" width="90.36328125" style="5" bestFit="1" customWidth="1"/>
    <col min="8450" max="8450" width="21.7265625" style="5" bestFit="1" customWidth="1"/>
    <col min="8451" max="8451" width="60.36328125" style="5" bestFit="1" customWidth="1"/>
    <col min="8452" max="8452" width="8.453125" style="5" bestFit="1" customWidth="1"/>
    <col min="8453" max="8453" width="26.90625" style="5" bestFit="1" customWidth="1"/>
    <col min="8454" max="8454" width="5" style="5" bestFit="1" customWidth="1"/>
    <col min="8455" max="8455" width="13.7265625" style="5" bestFit="1" customWidth="1"/>
    <col min="8456" max="8456" width="96.7265625" style="5" bestFit="1" customWidth="1"/>
    <col min="8457" max="8458" width="9.08984375" style="5" bestFit="1" customWidth="1"/>
    <col min="8459" max="8459" width="9.7265625" style="5" bestFit="1" customWidth="1"/>
    <col min="8460" max="8461" width="11" style="5" bestFit="1" customWidth="1"/>
    <col min="8462" max="8462" width="17.6328125" style="5" bestFit="1" customWidth="1"/>
    <col min="8463" max="8698" width="9" style="5"/>
    <col min="8699" max="8699" width="5" style="5" bestFit="1" customWidth="1"/>
    <col min="8700" max="8700" width="11.90625" style="5" bestFit="1" customWidth="1"/>
    <col min="8701" max="8701" width="4.7265625" style="5" bestFit="1" customWidth="1"/>
    <col min="8702" max="8702" width="6.7265625" style="5" bestFit="1" customWidth="1"/>
    <col min="8703" max="8703" width="6.36328125" style="5" bestFit="1" customWidth="1"/>
    <col min="8704" max="8704" width="15.26953125" style="5" bestFit="1" customWidth="1"/>
    <col min="8705" max="8705" width="90.36328125" style="5" bestFit="1" customWidth="1"/>
    <col min="8706" max="8706" width="21.7265625" style="5" bestFit="1" customWidth="1"/>
    <col min="8707" max="8707" width="60.36328125" style="5" bestFit="1" customWidth="1"/>
    <col min="8708" max="8708" width="8.453125" style="5" bestFit="1" customWidth="1"/>
    <col min="8709" max="8709" width="26.90625" style="5" bestFit="1" customWidth="1"/>
    <col min="8710" max="8710" width="5" style="5" bestFit="1" customWidth="1"/>
    <col min="8711" max="8711" width="13.7265625" style="5" bestFit="1" customWidth="1"/>
    <col min="8712" max="8712" width="96.7265625" style="5" bestFit="1" customWidth="1"/>
    <col min="8713" max="8714" width="9.08984375" style="5" bestFit="1" customWidth="1"/>
    <col min="8715" max="8715" width="9.7265625" style="5" bestFit="1" customWidth="1"/>
    <col min="8716" max="8717" width="11" style="5" bestFit="1" customWidth="1"/>
    <col min="8718" max="8718" width="17.6328125" style="5" bestFit="1" customWidth="1"/>
    <col min="8719" max="8954" width="9" style="5"/>
    <col min="8955" max="8955" width="5" style="5" bestFit="1" customWidth="1"/>
    <col min="8956" max="8956" width="11.90625" style="5" bestFit="1" customWidth="1"/>
    <col min="8957" max="8957" width="4.7265625" style="5" bestFit="1" customWidth="1"/>
    <col min="8958" max="8958" width="6.7265625" style="5" bestFit="1" customWidth="1"/>
    <col min="8959" max="8959" width="6.36328125" style="5" bestFit="1" customWidth="1"/>
    <col min="8960" max="8960" width="15.26953125" style="5" bestFit="1" customWidth="1"/>
    <col min="8961" max="8961" width="90.36328125" style="5" bestFit="1" customWidth="1"/>
    <col min="8962" max="8962" width="21.7265625" style="5" bestFit="1" customWidth="1"/>
    <col min="8963" max="8963" width="60.36328125" style="5" bestFit="1" customWidth="1"/>
    <col min="8964" max="8964" width="8.453125" style="5" bestFit="1" customWidth="1"/>
    <col min="8965" max="8965" width="26.90625" style="5" bestFit="1" customWidth="1"/>
    <col min="8966" max="8966" width="5" style="5" bestFit="1" customWidth="1"/>
    <col min="8967" max="8967" width="13.7265625" style="5" bestFit="1" customWidth="1"/>
    <col min="8968" max="8968" width="96.7265625" style="5" bestFit="1" customWidth="1"/>
    <col min="8969" max="8970" width="9.08984375" style="5" bestFit="1" customWidth="1"/>
    <col min="8971" max="8971" width="9.7265625" style="5" bestFit="1" customWidth="1"/>
    <col min="8972" max="8973" width="11" style="5" bestFit="1" customWidth="1"/>
    <col min="8974" max="8974" width="17.6328125" style="5" bestFit="1" customWidth="1"/>
    <col min="8975" max="9210" width="9" style="5"/>
    <col min="9211" max="9211" width="5" style="5" bestFit="1" customWidth="1"/>
    <col min="9212" max="9212" width="11.90625" style="5" bestFit="1" customWidth="1"/>
    <col min="9213" max="9213" width="4.7265625" style="5" bestFit="1" customWidth="1"/>
    <col min="9214" max="9214" width="6.7265625" style="5" bestFit="1" customWidth="1"/>
    <col min="9215" max="9215" width="6.36328125" style="5" bestFit="1" customWidth="1"/>
    <col min="9216" max="9216" width="15.26953125" style="5" bestFit="1" customWidth="1"/>
    <col min="9217" max="9217" width="90.36328125" style="5" bestFit="1" customWidth="1"/>
    <col min="9218" max="9218" width="21.7265625" style="5" bestFit="1" customWidth="1"/>
    <col min="9219" max="9219" width="60.36328125" style="5" bestFit="1" customWidth="1"/>
    <col min="9220" max="9220" width="8.453125" style="5" bestFit="1" customWidth="1"/>
    <col min="9221" max="9221" width="26.90625" style="5" bestFit="1" customWidth="1"/>
    <col min="9222" max="9222" width="5" style="5" bestFit="1" customWidth="1"/>
    <col min="9223" max="9223" width="13.7265625" style="5" bestFit="1" customWidth="1"/>
    <col min="9224" max="9224" width="96.7265625" style="5" bestFit="1" customWidth="1"/>
    <col min="9225" max="9226" width="9.08984375" style="5" bestFit="1" customWidth="1"/>
    <col min="9227" max="9227" width="9.7265625" style="5" bestFit="1" customWidth="1"/>
    <col min="9228" max="9229" width="11" style="5" bestFit="1" customWidth="1"/>
    <col min="9230" max="9230" width="17.6328125" style="5" bestFit="1" customWidth="1"/>
    <col min="9231" max="9466" width="9" style="5"/>
    <col min="9467" max="9467" width="5" style="5" bestFit="1" customWidth="1"/>
    <col min="9468" max="9468" width="11.90625" style="5" bestFit="1" customWidth="1"/>
    <col min="9469" max="9469" width="4.7265625" style="5" bestFit="1" customWidth="1"/>
    <col min="9470" max="9470" width="6.7265625" style="5" bestFit="1" customWidth="1"/>
    <col min="9471" max="9471" width="6.36328125" style="5" bestFit="1" customWidth="1"/>
    <col min="9472" max="9472" width="15.26953125" style="5" bestFit="1" customWidth="1"/>
    <col min="9473" max="9473" width="90.36328125" style="5" bestFit="1" customWidth="1"/>
    <col min="9474" max="9474" width="21.7265625" style="5" bestFit="1" customWidth="1"/>
    <col min="9475" max="9475" width="60.36328125" style="5" bestFit="1" customWidth="1"/>
    <col min="9476" max="9476" width="8.453125" style="5" bestFit="1" customWidth="1"/>
    <col min="9477" max="9477" width="26.90625" style="5" bestFit="1" customWidth="1"/>
    <col min="9478" max="9478" width="5" style="5" bestFit="1" customWidth="1"/>
    <col min="9479" max="9479" width="13.7265625" style="5" bestFit="1" customWidth="1"/>
    <col min="9480" max="9480" width="96.7265625" style="5" bestFit="1" customWidth="1"/>
    <col min="9481" max="9482" width="9.08984375" style="5" bestFit="1" customWidth="1"/>
    <col min="9483" max="9483" width="9.7265625" style="5" bestFit="1" customWidth="1"/>
    <col min="9484" max="9485" width="11" style="5" bestFit="1" customWidth="1"/>
    <col min="9486" max="9486" width="17.6328125" style="5" bestFit="1" customWidth="1"/>
    <col min="9487" max="9722" width="9" style="5"/>
    <col min="9723" max="9723" width="5" style="5" bestFit="1" customWidth="1"/>
    <col min="9724" max="9724" width="11.90625" style="5" bestFit="1" customWidth="1"/>
    <col min="9725" max="9725" width="4.7265625" style="5" bestFit="1" customWidth="1"/>
    <col min="9726" max="9726" width="6.7265625" style="5" bestFit="1" customWidth="1"/>
    <col min="9727" max="9727" width="6.36328125" style="5" bestFit="1" customWidth="1"/>
    <col min="9728" max="9728" width="15.26953125" style="5" bestFit="1" customWidth="1"/>
    <col min="9729" max="9729" width="90.36328125" style="5" bestFit="1" customWidth="1"/>
    <col min="9730" max="9730" width="21.7265625" style="5" bestFit="1" customWidth="1"/>
    <col min="9731" max="9731" width="60.36328125" style="5" bestFit="1" customWidth="1"/>
    <col min="9732" max="9732" width="8.453125" style="5" bestFit="1" customWidth="1"/>
    <col min="9733" max="9733" width="26.90625" style="5" bestFit="1" customWidth="1"/>
    <col min="9734" max="9734" width="5" style="5" bestFit="1" customWidth="1"/>
    <col min="9735" max="9735" width="13.7265625" style="5" bestFit="1" customWidth="1"/>
    <col min="9736" max="9736" width="96.7265625" style="5" bestFit="1" customWidth="1"/>
    <col min="9737" max="9738" width="9.08984375" style="5" bestFit="1" customWidth="1"/>
    <col min="9739" max="9739" width="9.7265625" style="5" bestFit="1" customWidth="1"/>
    <col min="9740" max="9741" width="11" style="5" bestFit="1" customWidth="1"/>
    <col min="9742" max="9742" width="17.6328125" style="5" bestFit="1" customWidth="1"/>
    <col min="9743" max="9978" width="9" style="5"/>
    <col min="9979" max="9979" width="5" style="5" bestFit="1" customWidth="1"/>
    <col min="9980" max="9980" width="11.90625" style="5" bestFit="1" customWidth="1"/>
    <col min="9981" max="9981" width="4.7265625" style="5" bestFit="1" customWidth="1"/>
    <col min="9982" max="9982" width="6.7265625" style="5" bestFit="1" customWidth="1"/>
    <col min="9983" max="9983" width="6.36328125" style="5" bestFit="1" customWidth="1"/>
    <col min="9984" max="9984" width="15.26953125" style="5" bestFit="1" customWidth="1"/>
    <col min="9985" max="9985" width="90.36328125" style="5" bestFit="1" customWidth="1"/>
    <col min="9986" max="9986" width="21.7265625" style="5" bestFit="1" customWidth="1"/>
    <col min="9987" max="9987" width="60.36328125" style="5" bestFit="1" customWidth="1"/>
    <col min="9988" max="9988" width="8.453125" style="5" bestFit="1" customWidth="1"/>
    <col min="9989" max="9989" width="26.90625" style="5" bestFit="1" customWidth="1"/>
    <col min="9990" max="9990" width="5" style="5" bestFit="1" customWidth="1"/>
    <col min="9991" max="9991" width="13.7265625" style="5" bestFit="1" customWidth="1"/>
    <col min="9992" max="9992" width="96.7265625" style="5" bestFit="1" customWidth="1"/>
    <col min="9993" max="9994" width="9.08984375" style="5" bestFit="1" customWidth="1"/>
    <col min="9995" max="9995" width="9.7265625" style="5" bestFit="1" customWidth="1"/>
    <col min="9996" max="9997" width="11" style="5" bestFit="1" customWidth="1"/>
    <col min="9998" max="9998" width="17.6328125" style="5" bestFit="1" customWidth="1"/>
    <col min="9999" max="10234" width="9" style="5"/>
    <col min="10235" max="10235" width="5" style="5" bestFit="1" customWidth="1"/>
    <col min="10236" max="10236" width="11.90625" style="5" bestFit="1" customWidth="1"/>
    <col min="10237" max="10237" width="4.7265625" style="5" bestFit="1" customWidth="1"/>
    <col min="10238" max="10238" width="6.7265625" style="5" bestFit="1" customWidth="1"/>
    <col min="10239" max="10239" width="6.36328125" style="5" bestFit="1" customWidth="1"/>
    <col min="10240" max="10240" width="15.26953125" style="5" bestFit="1" customWidth="1"/>
    <col min="10241" max="10241" width="90.36328125" style="5" bestFit="1" customWidth="1"/>
    <col min="10242" max="10242" width="21.7265625" style="5" bestFit="1" customWidth="1"/>
    <col min="10243" max="10243" width="60.36328125" style="5" bestFit="1" customWidth="1"/>
    <col min="10244" max="10244" width="8.453125" style="5" bestFit="1" customWidth="1"/>
    <col min="10245" max="10245" width="26.90625" style="5" bestFit="1" customWidth="1"/>
    <col min="10246" max="10246" width="5" style="5" bestFit="1" customWidth="1"/>
    <col min="10247" max="10247" width="13.7265625" style="5" bestFit="1" customWidth="1"/>
    <col min="10248" max="10248" width="96.7265625" style="5" bestFit="1" customWidth="1"/>
    <col min="10249" max="10250" width="9.08984375" style="5" bestFit="1" customWidth="1"/>
    <col min="10251" max="10251" width="9.7265625" style="5" bestFit="1" customWidth="1"/>
    <col min="10252" max="10253" width="11" style="5" bestFit="1" customWidth="1"/>
    <col min="10254" max="10254" width="17.6328125" style="5" bestFit="1" customWidth="1"/>
    <col min="10255" max="10490" width="9" style="5"/>
    <col min="10491" max="10491" width="5" style="5" bestFit="1" customWidth="1"/>
    <col min="10492" max="10492" width="11.90625" style="5" bestFit="1" customWidth="1"/>
    <col min="10493" max="10493" width="4.7265625" style="5" bestFit="1" customWidth="1"/>
    <col min="10494" max="10494" width="6.7265625" style="5" bestFit="1" customWidth="1"/>
    <col min="10495" max="10495" width="6.36328125" style="5" bestFit="1" customWidth="1"/>
    <col min="10496" max="10496" width="15.26953125" style="5" bestFit="1" customWidth="1"/>
    <col min="10497" max="10497" width="90.36328125" style="5" bestFit="1" customWidth="1"/>
    <col min="10498" max="10498" width="21.7265625" style="5" bestFit="1" customWidth="1"/>
    <col min="10499" max="10499" width="60.36328125" style="5" bestFit="1" customWidth="1"/>
    <col min="10500" max="10500" width="8.453125" style="5" bestFit="1" customWidth="1"/>
    <col min="10501" max="10501" width="26.90625" style="5" bestFit="1" customWidth="1"/>
    <col min="10502" max="10502" width="5" style="5" bestFit="1" customWidth="1"/>
    <col min="10503" max="10503" width="13.7265625" style="5" bestFit="1" customWidth="1"/>
    <col min="10504" max="10504" width="96.7265625" style="5" bestFit="1" customWidth="1"/>
    <col min="10505" max="10506" width="9.08984375" style="5" bestFit="1" customWidth="1"/>
    <col min="10507" max="10507" width="9.7265625" style="5" bestFit="1" customWidth="1"/>
    <col min="10508" max="10509" width="11" style="5" bestFit="1" customWidth="1"/>
    <col min="10510" max="10510" width="17.6328125" style="5" bestFit="1" customWidth="1"/>
    <col min="10511" max="10746" width="9" style="5"/>
    <col min="10747" max="10747" width="5" style="5" bestFit="1" customWidth="1"/>
    <col min="10748" max="10748" width="11.90625" style="5" bestFit="1" customWidth="1"/>
    <col min="10749" max="10749" width="4.7265625" style="5" bestFit="1" customWidth="1"/>
    <col min="10750" max="10750" width="6.7265625" style="5" bestFit="1" customWidth="1"/>
    <col min="10751" max="10751" width="6.36328125" style="5" bestFit="1" customWidth="1"/>
    <col min="10752" max="10752" width="15.26953125" style="5" bestFit="1" customWidth="1"/>
    <col min="10753" max="10753" width="90.36328125" style="5" bestFit="1" customWidth="1"/>
    <col min="10754" max="10754" width="21.7265625" style="5" bestFit="1" customWidth="1"/>
    <col min="10755" max="10755" width="60.36328125" style="5" bestFit="1" customWidth="1"/>
    <col min="10756" max="10756" width="8.453125" style="5" bestFit="1" customWidth="1"/>
    <col min="10757" max="10757" width="26.90625" style="5" bestFit="1" customWidth="1"/>
    <col min="10758" max="10758" width="5" style="5" bestFit="1" customWidth="1"/>
    <col min="10759" max="10759" width="13.7265625" style="5" bestFit="1" customWidth="1"/>
    <col min="10760" max="10760" width="96.7265625" style="5" bestFit="1" customWidth="1"/>
    <col min="10761" max="10762" width="9.08984375" style="5" bestFit="1" customWidth="1"/>
    <col min="10763" max="10763" width="9.7265625" style="5" bestFit="1" customWidth="1"/>
    <col min="10764" max="10765" width="11" style="5" bestFit="1" customWidth="1"/>
    <col min="10766" max="10766" width="17.6328125" style="5" bestFit="1" customWidth="1"/>
    <col min="10767" max="11002" width="9" style="5"/>
    <col min="11003" max="11003" width="5" style="5" bestFit="1" customWidth="1"/>
    <col min="11004" max="11004" width="11.90625" style="5" bestFit="1" customWidth="1"/>
    <col min="11005" max="11005" width="4.7265625" style="5" bestFit="1" customWidth="1"/>
    <col min="11006" max="11006" width="6.7265625" style="5" bestFit="1" customWidth="1"/>
    <col min="11007" max="11007" width="6.36328125" style="5" bestFit="1" customWidth="1"/>
    <col min="11008" max="11008" width="15.26953125" style="5" bestFit="1" customWidth="1"/>
    <col min="11009" max="11009" width="90.36328125" style="5" bestFit="1" customWidth="1"/>
    <col min="11010" max="11010" width="21.7265625" style="5" bestFit="1" customWidth="1"/>
    <col min="11011" max="11011" width="60.36328125" style="5" bestFit="1" customWidth="1"/>
    <col min="11012" max="11012" width="8.453125" style="5" bestFit="1" customWidth="1"/>
    <col min="11013" max="11013" width="26.90625" style="5" bestFit="1" customWidth="1"/>
    <col min="11014" max="11014" width="5" style="5" bestFit="1" customWidth="1"/>
    <col min="11015" max="11015" width="13.7265625" style="5" bestFit="1" customWidth="1"/>
    <col min="11016" max="11016" width="96.7265625" style="5" bestFit="1" customWidth="1"/>
    <col min="11017" max="11018" width="9.08984375" style="5" bestFit="1" customWidth="1"/>
    <col min="11019" max="11019" width="9.7265625" style="5" bestFit="1" customWidth="1"/>
    <col min="11020" max="11021" width="11" style="5" bestFit="1" customWidth="1"/>
    <col min="11022" max="11022" width="17.6328125" style="5" bestFit="1" customWidth="1"/>
    <col min="11023" max="11258" width="9" style="5"/>
    <col min="11259" max="11259" width="5" style="5" bestFit="1" customWidth="1"/>
    <col min="11260" max="11260" width="11.90625" style="5" bestFit="1" customWidth="1"/>
    <col min="11261" max="11261" width="4.7265625" style="5" bestFit="1" customWidth="1"/>
    <col min="11262" max="11262" width="6.7265625" style="5" bestFit="1" customWidth="1"/>
    <col min="11263" max="11263" width="6.36328125" style="5" bestFit="1" customWidth="1"/>
    <col min="11264" max="11264" width="15.26953125" style="5" bestFit="1" customWidth="1"/>
    <col min="11265" max="11265" width="90.36328125" style="5" bestFit="1" customWidth="1"/>
    <col min="11266" max="11266" width="21.7265625" style="5" bestFit="1" customWidth="1"/>
    <col min="11267" max="11267" width="60.36328125" style="5" bestFit="1" customWidth="1"/>
    <col min="11268" max="11268" width="8.453125" style="5" bestFit="1" customWidth="1"/>
    <col min="11269" max="11269" width="26.90625" style="5" bestFit="1" customWidth="1"/>
    <col min="11270" max="11270" width="5" style="5" bestFit="1" customWidth="1"/>
    <col min="11271" max="11271" width="13.7265625" style="5" bestFit="1" customWidth="1"/>
    <col min="11272" max="11272" width="96.7265625" style="5" bestFit="1" customWidth="1"/>
    <col min="11273" max="11274" width="9.08984375" style="5" bestFit="1" customWidth="1"/>
    <col min="11275" max="11275" width="9.7265625" style="5" bestFit="1" customWidth="1"/>
    <col min="11276" max="11277" width="11" style="5" bestFit="1" customWidth="1"/>
    <col min="11278" max="11278" width="17.6328125" style="5" bestFit="1" customWidth="1"/>
    <col min="11279" max="11514" width="9" style="5"/>
    <col min="11515" max="11515" width="5" style="5" bestFit="1" customWidth="1"/>
    <col min="11516" max="11516" width="11.90625" style="5" bestFit="1" customWidth="1"/>
    <col min="11517" max="11517" width="4.7265625" style="5" bestFit="1" customWidth="1"/>
    <col min="11518" max="11518" width="6.7265625" style="5" bestFit="1" customWidth="1"/>
    <col min="11519" max="11519" width="6.36328125" style="5" bestFit="1" customWidth="1"/>
    <col min="11520" max="11520" width="15.26953125" style="5" bestFit="1" customWidth="1"/>
    <col min="11521" max="11521" width="90.36328125" style="5" bestFit="1" customWidth="1"/>
    <col min="11522" max="11522" width="21.7265625" style="5" bestFit="1" customWidth="1"/>
    <col min="11523" max="11523" width="60.36328125" style="5" bestFit="1" customWidth="1"/>
    <col min="11524" max="11524" width="8.453125" style="5" bestFit="1" customWidth="1"/>
    <col min="11525" max="11525" width="26.90625" style="5" bestFit="1" customWidth="1"/>
    <col min="11526" max="11526" width="5" style="5" bestFit="1" customWidth="1"/>
    <col min="11527" max="11527" width="13.7265625" style="5" bestFit="1" customWidth="1"/>
    <col min="11528" max="11528" width="96.7265625" style="5" bestFit="1" customWidth="1"/>
    <col min="11529" max="11530" width="9.08984375" style="5" bestFit="1" customWidth="1"/>
    <col min="11531" max="11531" width="9.7265625" style="5" bestFit="1" customWidth="1"/>
    <col min="11532" max="11533" width="11" style="5" bestFit="1" customWidth="1"/>
    <col min="11534" max="11534" width="17.6328125" style="5" bestFit="1" customWidth="1"/>
    <col min="11535" max="11770" width="9" style="5"/>
    <col min="11771" max="11771" width="5" style="5" bestFit="1" customWidth="1"/>
    <col min="11772" max="11772" width="11.90625" style="5" bestFit="1" customWidth="1"/>
    <col min="11773" max="11773" width="4.7265625" style="5" bestFit="1" customWidth="1"/>
    <col min="11774" max="11774" width="6.7265625" style="5" bestFit="1" customWidth="1"/>
    <col min="11775" max="11775" width="6.36328125" style="5" bestFit="1" customWidth="1"/>
    <col min="11776" max="11776" width="15.26953125" style="5" bestFit="1" customWidth="1"/>
    <col min="11777" max="11777" width="90.36328125" style="5" bestFit="1" customWidth="1"/>
    <col min="11778" max="11778" width="21.7265625" style="5" bestFit="1" customWidth="1"/>
    <col min="11779" max="11779" width="60.36328125" style="5" bestFit="1" customWidth="1"/>
    <col min="11780" max="11780" width="8.453125" style="5" bestFit="1" customWidth="1"/>
    <col min="11781" max="11781" width="26.90625" style="5" bestFit="1" customWidth="1"/>
    <col min="11782" max="11782" width="5" style="5" bestFit="1" customWidth="1"/>
    <col min="11783" max="11783" width="13.7265625" style="5" bestFit="1" customWidth="1"/>
    <col min="11784" max="11784" width="96.7265625" style="5" bestFit="1" customWidth="1"/>
    <col min="11785" max="11786" width="9.08984375" style="5" bestFit="1" customWidth="1"/>
    <col min="11787" max="11787" width="9.7265625" style="5" bestFit="1" customWidth="1"/>
    <col min="11788" max="11789" width="11" style="5" bestFit="1" customWidth="1"/>
    <col min="11790" max="11790" width="17.6328125" style="5" bestFit="1" customWidth="1"/>
    <col min="11791" max="12026" width="9" style="5"/>
    <col min="12027" max="12027" width="5" style="5" bestFit="1" customWidth="1"/>
    <col min="12028" max="12028" width="11.90625" style="5" bestFit="1" customWidth="1"/>
    <col min="12029" max="12029" width="4.7265625" style="5" bestFit="1" customWidth="1"/>
    <col min="12030" max="12030" width="6.7265625" style="5" bestFit="1" customWidth="1"/>
    <col min="12031" max="12031" width="6.36328125" style="5" bestFit="1" customWidth="1"/>
    <col min="12032" max="12032" width="15.26953125" style="5" bestFit="1" customWidth="1"/>
    <col min="12033" max="12033" width="90.36328125" style="5" bestFit="1" customWidth="1"/>
    <col min="12034" max="12034" width="21.7265625" style="5" bestFit="1" customWidth="1"/>
    <col min="12035" max="12035" width="60.36328125" style="5" bestFit="1" customWidth="1"/>
    <col min="12036" max="12036" width="8.453125" style="5" bestFit="1" customWidth="1"/>
    <col min="12037" max="12037" width="26.90625" style="5" bestFit="1" customWidth="1"/>
    <col min="12038" max="12038" width="5" style="5" bestFit="1" customWidth="1"/>
    <col min="12039" max="12039" width="13.7265625" style="5" bestFit="1" customWidth="1"/>
    <col min="12040" max="12040" width="96.7265625" style="5" bestFit="1" customWidth="1"/>
    <col min="12041" max="12042" width="9.08984375" style="5" bestFit="1" customWidth="1"/>
    <col min="12043" max="12043" width="9.7265625" style="5" bestFit="1" customWidth="1"/>
    <col min="12044" max="12045" width="11" style="5" bestFit="1" customWidth="1"/>
    <col min="12046" max="12046" width="17.6328125" style="5" bestFit="1" customWidth="1"/>
    <col min="12047" max="12282" width="9" style="5"/>
    <col min="12283" max="12283" width="5" style="5" bestFit="1" customWidth="1"/>
    <col min="12284" max="12284" width="11.90625" style="5" bestFit="1" customWidth="1"/>
    <col min="12285" max="12285" width="4.7265625" style="5" bestFit="1" customWidth="1"/>
    <col min="12286" max="12286" width="6.7265625" style="5" bestFit="1" customWidth="1"/>
    <col min="12287" max="12287" width="6.36328125" style="5" bestFit="1" customWidth="1"/>
    <col min="12288" max="12288" width="15.26953125" style="5" bestFit="1" customWidth="1"/>
    <col min="12289" max="12289" width="90.36328125" style="5" bestFit="1" customWidth="1"/>
    <col min="12290" max="12290" width="21.7265625" style="5" bestFit="1" customWidth="1"/>
    <col min="12291" max="12291" width="60.36328125" style="5" bestFit="1" customWidth="1"/>
    <col min="12292" max="12292" width="8.453125" style="5" bestFit="1" customWidth="1"/>
    <col min="12293" max="12293" width="26.90625" style="5" bestFit="1" customWidth="1"/>
    <col min="12294" max="12294" width="5" style="5" bestFit="1" customWidth="1"/>
    <col min="12295" max="12295" width="13.7265625" style="5" bestFit="1" customWidth="1"/>
    <col min="12296" max="12296" width="96.7265625" style="5" bestFit="1" customWidth="1"/>
    <col min="12297" max="12298" width="9.08984375" style="5" bestFit="1" customWidth="1"/>
    <col min="12299" max="12299" width="9.7265625" style="5" bestFit="1" customWidth="1"/>
    <col min="12300" max="12301" width="11" style="5" bestFit="1" customWidth="1"/>
    <col min="12302" max="12302" width="17.6328125" style="5" bestFit="1" customWidth="1"/>
    <col min="12303" max="12538" width="9" style="5"/>
    <col min="12539" max="12539" width="5" style="5" bestFit="1" customWidth="1"/>
    <col min="12540" max="12540" width="11.90625" style="5" bestFit="1" customWidth="1"/>
    <col min="12541" max="12541" width="4.7265625" style="5" bestFit="1" customWidth="1"/>
    <col min="12542" max="12542" width="6.7265625" style="5" bestFit="1" customWidth="1"/>
    <col min="12543" max="12543" width="6.36328125" style="5" bestFit="1" customWidth="1"/>
    <col min="12544" max="12544" width="15.26953125" style="5" bestFit="1" customWidth="1"/>
    <col min="12545" max="12545" width="90.36328125" style="5" bestFit="1" customWidth="1"/>
    <col min="12546" max="12546" width="21.7265625" style="5" bestFit="1" customWidth="1"/>
    <col min="12547" max="12547" width="60.36328125" style="5" bestFit="1" customWidth="1"/>
    <col min="12548" max="12548" width="8.453125" style="5" bestFit="1" customWidth="1"/>
    <col min="12549" max="12549" width="26.90625" style="5" bestFit="1" customWidth="1"/>
    <col min="12550" max="12550" width="5" style="5" bestFit="1" customWidth="1"/>
    <col min="12551" max="12551" width="13.7265625" style="5" bestFit="1" customWidth="1"/>
    <col min="12552" max="12552" width="96.7265625" style="5" bestFit="1" customWidth="1"/>
    <col min="12553" max="12554" width="9.08984375" style="5" bestFit="1" customWidth="1"/>
    <col min="12555" max="12555" width="9.7265625" style="5" bestFit="1" customWidth="1"/>
    <col min="12556" max="12557" width="11" style="5" bestFit="1" customWidth="1"/>
    <col min="12558" max="12558" width="17.6328125" style="5" bestFit="1" customWidth="1"/>
    <col min="12559" max="12794" width="9" style="5"/>
    <col min="12795" max="12795" width="5" style="5" bestFit="1" customWidth="1"/>
    <col min="12796" max="12796" width="11.90625" style="5" bestFit="1" customWidth="1"/>
    <col min="12797" max="12797" width="4.7265625" style="5" bestFit="1" customWidth="1"/>
    <col min="12798" max="12798" width="6.7265625" style="5" bestFit="1" customWidth="1"/>
    <col min="12799" max="12799" width="6.36328125" style="5" bestFit="1" customWidth="1"/>
    <col min="12800" max="12800" width="15.26953125" style="5" bestFit="1" customWidth="1"/>
    <col min="12801" max="12801" width="90.36328125" style="5" bestFit="1" customWidth="1"/>
    <col min="12802" max="12802" width="21.7265625" style="5" bestFit="1" customWidth="1"/>
    <col min="12803" max="12803" width="60.36328125" style="5" bestFit="1" customWidth="1"/>
    <col min="12804" max="12804" width="8.453125" style="5" bestFit="1" customWidth="1"/>
    <col min="12805" max="12805" width="26.90625" style="5" bestFit="1" customWidth="1"/>
    <col min="12806" max="12806" width="5" style="5" bestFit="1" customWidth="1"/>
    <col min="12807" max="12807" width="13.7265625" style="5" bestFit="1" customWidth="1"/>
    <col min="12808" max="12808" width="96.7265625" style="5" bestFit="1" customWidth="1"/>
    <col min="12809" max="12810" width="9.08984375" style="5" bestFit="1" customWidth="1"/>
    <col min="12811" max="12811" width="9.7265625" style="5" bestFit="1" customWidth="1"/>
    <col min="12812" max="12813" width="11" style="5" bestFit="1" customWidth="1"/>
    <col min="12814" max="12814" width="17.6328125" style="5" bestFit="1" customWidth="1"/>
    <col min="12815" max="13050" width="9" style="5"/>
    <col min="13051" max="13051" width="5" style="5" bestFit="1" customWidth="1"/>
    <col min="13052" max="13052" width="11.90625" style="5" bestFit="1" customWidth="1"/>
    <col min="13053" max="13053" width="4.7265625" style="5" bestFit="1" customWidth="1"/>
    <col min="13054" max="13054" width="6.7265625" style="5" bestFit="1" customWidth="1"/>
    <col min="13055" max="13055" width="6.36328125" style="5" bestFit="1" customWidth="1"/>
    <col min="13056" max="13056" width="15.26953125" style="5" bestFit="1" customWidth="1"/>
    <col min="13057" max="13057" width="90.36328125" style="5" bestFit="1" customWidth="1"/>
    <col min="13058" max="13058" width="21.7265625" style="5" bestFit="1" customWidth="1"/>
    <col min="13059" max="13059" width="60.36328125" style="5" bestFit="1" customWidth="1"/>
    <col min="13060" max="13060" width="8.453125" style="5" bestFit="1" customWidth="1"/>
    <col min="13061" max="13061" width="26.90625" style="5" bestFit="1" customWidth="1"/>
    <col min="13062" max="13062" width="5" style="5" bestFit="1" customWidth="1"/>
    <col min="13063" max="13063" width="13.7265625" style="5" bestFit="1" customWidth="1"/>
    <col min="13064" max="13064" width="96.7265625" style="5" bestFit="1" customWidth="1"/>
    <col min="13065" max="13066" width="9.08984375" style="5" bestFit="1" customWidth="1"/>
    <col min="13067" max="13067" width="9.7265625" style="5" bestFit="1" customWidth="1"/>
    <col min="13068" max="13069" width="11" style="5" bestFit="1" customWidth="1"/>
    <col min="13070" max="13070" width="17.6328125" style="5" bestFit="1" customWidth="1"/>
    <col min="13071" max="13306" width="9" style="5"/>
    <col min="13307" max="13307" width="5" style="5" bestFit="1" customWidth="1"/>
    <col min="13308" max="13308" width="11.90625" style="5" bestFit="1" customWidth="1"/>
    <col min="13309" max="13309" width="4.7265625" style="5" bestFit="1" customWidth="1"/>
    <col min="13310" max="13310" width="6.7265625" style="5" bestFit="1" customWidth="1"/>
    <col min="13311" max="13311" width="6.36328125" style="5" bestFit="1" customWidth="1"/>
    <col min="13312" max="13312" width="15.26953125" style="5" bestFit="1" customWidth="1"/>
    <col min="13313" max="13313" width="90.36328125" style="5" bestFit="1" customWidth="1"/>
    <col min="13314" max="13314" width="21.7265625" style="5" bestFit="1" customWidth="1"/>
    <col min="13315" max="13315" width="60.36328125" style="5" bestFit="1" customWidth="1"/>
    <col min="13316" max="13316" width="8.453125" style="5" bestFit="1" customWidth="1"/>
    <col min="13317" max="13317" width="26.90625" style="5" bestFit="1" customWidth="1"/>
    <col min="13318" max="13318" width="5" style="5" bestFit="1" customWidth="1"/>
    <col min="13319" max="13319" width="13.7265625" style="5" bestFit="1" customWidth="1"/>
    <col min="13320" max="13320" width="96.7265625" style="5" bestFit="1" customWidth="1"/>
    <col min="13321" max="13322" width="9.08984375" style="5" bestFit="1" customWidth="1"/>
    <col min="13323" max="13323" width="9.7265625" style="5" bestFit="1" customWidth="1"/>
    <col min="13324" max="13325" width="11" style="5" bestFit="1" customWidth="1"/>
    <col min="13326" max="13326" width="17.6328125" style="5" bestFit="1" customWidth="1"/>
    <col min="13327" max="13562" width="9" style="5"/>
    <col min="13563" max="13563" width="5" style="5" bestFit="1" customWidth="1"/>
    <col min="13564" max="13564" width="11.90625" style="5" bestFit="1" customWidth="1"/>
    <col min="13565" max="13565" width="4.7265625" style="5" bestFit="1" customWidth="1"/>
    <col min="13566" max="13566" width="6.7265625" style="5" bestFit="1" customWidth="1"/>
    <col min="13567" max="13567" width="6.36328125" style="5" bestFit="1" customWidth="1"/>
    <col min="13568" max="13568" width="15.26953125" style="5" bestFit="1" customWidth="1"/>
    <col min="13569" max="13569" width="90.36328125" style="5" bestFit="1" customWidth="1"/>
    <col min="13570" max="13570" width="21.7265625" style="5" bestFit="1" customWidth="1"/>
    <col min="13571" max="13571" width="60.36328125" style="5" bestFit="1" customWidth="1"/>
    <col min="13572" max="13572" width="8.453125" style="5" bestFit="1" customWidth="1"/>
    <col min="13573" max="13573" width="26.90625" style="5" bestFit="1" customWidth="1"/>
    <col min="13574" max="13574" width="5" style="5" bestFit="1" customWidth="1"/>
    <col min="13575" max="13575" width="13.7265625" style="5" bestFit="1" customWidth="1"/>
    <col min="13576" max="13576" width="96.7265625" style="5" bestFit="1" customWidth="1"/>
    <col min="13577" max="13578" width="9.08984375" style="5" bestFit="1" customWidth="1"/>
    <col min="13579" max="13579" width="9.7265625" style="5" bestFit="1" customWidth="1"/>
    <col min="13580" max="13581" width="11" style="5" bestFit="1" customWidth="1"/>
    <col min="13582" max="13582" width="17.6328125" style="5" bestFit="1" customWidth="1"/>
    <col min="13583" max="13818" width="9" style="5"/>
    <col min="13819" max="13819" width="5" style="5" bestFit="1" customWidth="1"/>
    <col min="13820" max="13820" width="11.90625" style="5" bestFit="1" customWidth="1"/>
    <col min="13821" max="13821" width="4.7265625" style="5" bestFit="1" customWidth="1"/>
    <col min="13822" max="13822" width="6.7265625" style="5" bestFit="1" customWidth="1"/>
    <col min="13823" max="13823" width="6.36328125" style="5" bestFit="1" customWidth="1"/>
    <col min="13824" max="13824" width="15.26953125" style="5" bestFit="1" customWidth="1"/>
    <col min="13825" max="13825" width="90.36328125" style="5" bestFit="1" customWidth="1"/>
    <col min="13826" max="13826" width="21.7265625" style="5" bestFit="1" customWidth="1"/>
    <col min="13827" max="13827" width="60.36328125" style="5" bestFit="1" customWidth="1"/>
    <col min="13828" max="13828" width="8.453125" style="5" bestFit="1" customWidth="1"/>
    <col min="13829" max="13829" width="26.90625" style="5" bestFit="1" customWidth="1"/>
    <col min="13830" max="13830" width="5" style="5" bestFit="1" customWidth="1"/>
    <col min="13831" max="13831" width="13.7265625" style="5" bestFit="1" customWidth="1"/>
    <col min="13832" max="13832" width="96.7265625" style="5" bestFit="1" customWidth="1"/>
    <col min="13833" max="13834" width="9.08984375" style="5" bestFit="1" customWidth="1"/>
    <col min="13835" max="13835" width="9.7265625" style="5" bestFit="1" customWidth="1"/>
    <col min="13836" max="13837" width="11" style="5" bestFit="1" customWidth="1"/>
    <col min="13838" max="13838" width="17.6328125" style="5" bestFit="1" customWidth="1"/>
    <col min="13839" max="14074" width="9" style="5"/>
    <col min="14075" max="14075" width="5" style="5" bestFit="1" customWidth="1"/>
    <col min="14076" max="14076" width="11.90625" style="5" bestFit="1" customWidth="1"/>
    <col min="14077" max="14077" width="4.7265625" style="5" bestFit="1" customWidth="1"/>
    <col min="14078" max="14078" width="6.7265625" style="5" bestFit="1" customWidth="1"/>
    <col min="14079" max="14079" width="6.36328125" style="5" bestFit="1" customWidth="1"/>
    <col min="14080" max="14080" width="15.26953125" style="5" bestFit="1" customWidth="1"/>
    <col min="14081" max="14081" width="90.36328125" style="5" bestFit="1" customWidth="1"/>
    <col min="14082" max="14082" width="21.7265625" style="5" bestFit="1" customWidth="1"/>
    <col min="14083" max="14083" width="60.36328125" style="5" bestFit="1" customWidth="1"/>
    <col min="14084" max="14084" width="8.453125" style="5" bestFit="1" customWidth="1"/>
    <col min="14085" max="14085" width="26.90625" style="5" bestFit="1" customWidth="1"/>
    <col min="14086" max="14086" width="5" style="5" bestFit="1" customWidth="1"/>
    <col min="14087" max="14087" width="13.7265625" style="5" bestFit="1" customWidth="1"/>
    <col min="14088" max="14088" width="96.7265625" style="5" bestFit="1" customWidth="1"/>
    <col min="14089" max="14090" width="9.08984375" style="5" bestFit="1" customWidth="1"/>
    <col min="14091" max="14091" width="9.7265625" style="5" bestFit="1" customWidth="1"/>
    <col min="14092" max="14093" width="11" style="5" bestFit="1" customWidth="1"/>
    <col min="14094" max="14094" width="17.6328125" style="5" bestFit="1" customWidth="1"/>
    <col min="14095" max="14330" width="9" style="5"/>
    <col min="14331" max="14331" width="5" style="5" bestFit="1" customWidth="1"/>
    <col min="14332" max="14332" width="11.90625" style="5" bestFit="1" customWidth="1"/>
    <col min="14333" max="14333" width="4.7265625" style="5" bestFit="1" customWidth="1"/>
    <col min="14334" max="14334" width="6.7265625" style="5" bestFit="1" customWidth="1"/>
    <col min="14335" max="14335" width="6.36328125" style="5" bestFit="1" customWidth="1"/>
    <col min="14336" max="14336" width="15.26953125" style="5" bestFit="1" customWidth="1"/>
    <col min="14337" max="14337" width="90.36328125" style="5" bestFit="1" customWidth="1"/>
    <col min="14338" max="14338" width="21.7265625" style="5" bestFit="1" customWidth="1"/>
    <col min="14339" max="14339" width="60.36328125" style="5" bestFit="1" customWidth="1"/>
    <col min="14340" max="14340" width="8.453125" style="5" bestFit="1" customWidth="1"/>
    <col min="14341" max="14341" width="26.90625" style="5" bestFit="1" customWidth="1"/>
    <col min="14342" max="14342" width="5" style="5" bestFit="1" customWidth="1"/>
    <col min="14343" max="14343" width="13.7265625" style="5" bestFit="1" customWidth="1"/>
    <col min="14344" max="14344" width="96.7265625" style="5" bestFit="1" customWidth="1"/>
    <col min="14345" max="14346" width="9.08984375" style="5" bestFit="1" customWidth="1"/>
    <col min="14347" max="14347" width="9.7265625" style="5" bestFit="1" customWidth="1"/>
    <col min="14348" max="14349" width="11" style="5" bestFit="1" customWidth="1"/>
    <col min="14350" max="14350" width="17.6328125" style="5" bestFit="1" customWidth="1"/>
    <col min="14351" max="14586" width="9" style="5"/>
    <col min="14587" max="14587" width="5" style="5" bestFit="1" customWidth="1"/>
    <col min="14588" max="14588" width="11.90625" style="5" bestFit="1" customWidth="1"/>
    <col min="14589" max="14589" width="4.7265625" style="5" bestFit="1" customWidth="1"/>
    <col min="14590" max="14590" width="6.7265625" style="5" bestFit="1" customWidth="1"/>
    <col min="14591" max="14591" width="6.36328125" style="5" bestFit="1" customWidth="1"/>
    <col min="14592" max="14592" width="15.26953125" style="5" bestFit="1" customWidth="1"/>
    <col min="14593" max="14593" width="90.36328125" style="5" bestFit="1" customWidth="1"/>
    <col min="14594" max="14594" width="21.7265625" style="5" bestFit="1" customWidth="1"/>
    <col min="14595" max="14595" width="60.36328125" style="5" bestFit="1" customWidth="1"/>
    <col min="14596" max="14596" width="8.453125" style="5" bestFit="1" customWidth="1"/>
    <col min="14597" max="14597" width="26.90625" style="5" bestFit="1" customWidth="1"/>
    <col min="14598" max="14598" width="5" style="5" bestFit="1" customWidth="1"/>
    <col min="14599" max="14599" width="13.7265625" style="5" bestFit="1" customWidth="1"/>
    <col min="14600" max="14600" width="96.7265625" style="5" bestFit="1" customWidth="1"/>
    <col min="14601" max="14602" width="9.08984375" style="5" bestFit="1" customWidth="1"/>
    <col min="14603" max="14603" width="9.7265625" style="5" bestFit="1" customWidth="1"/>
    <col min="14604" max="14605" width="11" style="5" bestFit="1" customWidth="1"/>
    <col min="14606" max="14606" width="17.6328125" style="5" bestFit="1" customWidth="1"/>
    <col min="14607" max="14842" width="9" style="5"/>
    <col min="14843" max="14843" width="5" style="5" bestFit="1" customWidth="1"/>
    <col min="14844" max="14844" width="11.90625" style="5" bestFit="1" customWidth="1"/>
    <col min="14845" max="14845" width="4.7265625" style="5" bestFit="1" customWidth="1"/>
    <col min="14846" max="14846" width="6.7265625" style="5" bestFit="1" customWidth="1"/>
    <col min="14847" max="14847" width="6.36328125" style="5" bestFit="1" customWidth="1"/>
    <col min="14848" max="14848" width="15.26953125" style="5" bestFit="1" customWidth="1"/>
    <col min="14849" max="14849" width="90.36328125" style="5" bestFit="1" customWidth="1"/>
    <col min="14850" max="14850" width="21.7265625" style="5" bestFit="1" customWidth="1"/>
    <col min="14851" max="14851" width="60.36328125" style="5" bestFit="1" customWidth="1"/>
    <col min="14852" max="14852" width="8.453125" style="5" bestFit="1" customWidth="1"/>
    <col min="14853" max="14853" width="26.90625" style="5" bestFit="1" customWidth="1"/>
    <col min="14854" max="14854" width="5" style="5" bestFit="1" customWidth="1"/>
    <col min="14855" max="14855" width="13.7265625" style="5" bestFit="1" customWidth="1"/>
    <col min="14856" max="14856" width="96.7265625" style="5" bestFit="1" customWidth="1"/>
    <col min="14857" max="14858" width="9.08984375" style="5" bestFit="1" customWidth="1"/>
    <col min="14859" max="14859" width="9.7265625" style="5" bestFit="1" customWidth="1"/>
    <col min="14860" max="14861" width="11" style="5" bestFit="1" customWidth="1"/>
    <col min="14862" max="14862" width="17.6328125" style="5" bestFit="1" customWidth="1"/>
    <col min="14863" max="15098" width="9" style="5"/>
    <col min="15099" max="15099" width="5" style="5" bestFit="1" customWidth="1"/>
    <col min="15100" max="15100" width="11.90625" style="5" bestFit="1" customWidth="1"/>
    <col min="15101" max="15101" width="4.7265625" style="5" bestFit="1" customWidth="1"/>
    <col min="15102" max="15102" width="6.7265625" style="5" bestFit="1" customWidth="1"/>
    <col min="15103" max="15103" width="6.36328125" style="5" bestFit="1" customWidth="1"/>
    <col min="15104" max="15104" width="15.26953125" style="5" bestFit="1" customWidth="1"/>
    <col min="15105" max="15105" width="90.36328125" style="5" bestFit="1" customWidth="1"/>
    <col min="15106" max="15106" width="21.7265625" style="5" bestFit="1" customWidth="1"/>
    <col min="15107" max="15107" width="60.36328125" style="5" bestFit="1" customWidth="1"/>
    <col min="15108" max="15108" width="8.453125" style="5" bestFit="1" customWidth="1"/>
    <col min="15109" max="15109" width="26.90625" style="5" bestFit="1" customWidth="1"/>
    <col min="15110" max="15110" width="5" style="5" bestFit="1" customWidth="1"/>
    <col min="15111" max="15111" width="13.7265625" style="5" bestFit="1" customWidth="1"/>
    <col min="15112" max="15112" width="96.7265625" style="5" bestFit="1" customWidth="1"/>
    <col min="15113" max="15114" width="9.08984375" style="5" bestFit="1" customWidth="1"/>
    <col min="15115" max="15115" width="9.7265625" style="5" bestFit="1" customWidth="1"/>
    <col min="15116" max="15117" width="11" style="5" bestFit="1" customWidth="1"/>
    <col min="15118" max="15118" width="17.6328125" style="5" bestFit="1" customWidth="1"/>
    <col min="15119" max="15354" width="9" style="5"/>
    <col min="15355" max="15355" width="5" style="5" bestFit="1" customWidth="1"/>
    <col min="15356" max="15356" width="11.90625" style="5" bestFit="1" customWidth="1"/>
    <col min="15357" max="15357" width="4.7265625" style="5" bestFit="1" customWidth="1"/>
    <col min="15358" max="15358" width="6.7265625" style="5" bestFit="1" customWidth="1"/>
    <col min="15359" max="15359" width="6.36328125" style="5" bestFit="1" customWidth="1"/>
    <col min="15360" max="15360" width="15.26953125" style="5" bestFit="1" customWidth="1"/>
    <col min="15361" max="15361" width="90.36328125" style="5" bestFit="1" customWidth="1"/>
    <col min="15362" max="15362" width="21.7265625" style="5" bestFit="1" customWidth="1"/>
    <col min="15363" max="15363" width="60.36328125" style="5" bestFit="1" customWidth="1"/>
    <col min="15364" max="15364" width="8.453125" style="5" bestFit="1" customWidth="1"/>
    <col min="15365" max="15365" width="26.90625" style="5" bestFit="1" customWidth="1"/>
    <col min="15366" max="15366" width="5" style="5" bestFit="1" customWidth="1"/>
    <col min="15367" max="15367" width="13.7265625" style="5" bestFit="1" customWidth="1"/>
    <col min="15368" max="15368" width="96.7265625" style="5" bestFit="1" customWidth="1"/>
    <col min="15369" max="15370" width="9.08984375" style="5" bestFit="1" customWidth="1"/>
    <col min="15371" max="15371" width="9.7265625" style="5" bestFit="1" customWidth="1"/>
    <col min="15372" max="15373" width="11" style="5" bestFit="1" customWidth="1"/>
    <col min="15374" max="15374" width="17.6328125" style="5" bestFit="1" customWidth="1"/>
    <col min="15375" max="15610" width="9" style="5"/>
    <col min="15611" max="15611" width="5" style="5" bestFit="1" customWidth="1"/>
    <col min="15612" max="15612" width="11.90625" style="5" bestFit="1" customWidth="1"/>
    <col min="15613" max="15613" width="4.7265625" style="5" bestFit="1" customWidth="1"/>
    <col min="15614" max="15614" width="6.7265625" style="5" bestFit="1" customWidth="1"/>
    <col min="15615" max="15615" width="6.36328125" style="5" bestFit="1" customWidth="1"/>
    <col min="15616" max="15616" width="15.26953125" style="5" bestFit="1" customWidth="1"/>
    <col min="15617" max="15617" width="90.36328125" style="5" bestFit="1" customWidth="1"/>
    <col min="15618" max="15618" width="21.7265625" style="5" bestFit="1" customWidth="1"/>
    <col min="15619" max="15619" width="60.36328125" style="5" bestFit="1" customWidth="1"/>
    <col min="15620" max="15620" width="8.453125" style="5" bestFit="1" customWidth="1"/>
    <col min="15621" max="15621" width="26.90625" style="5" bestFit="1" customWidth="1"/>
    <col min="15622" max="15622" width="5" style="5" bestFit="1" customWidth="1"/>
    <col min="15623" max="15623" width="13.7265625" style="5" bestFit="1" customWidth="1"/>
    <col min="15624" max="15624" width="96.7265625" style="5" bestFit="1" customWidth="1"/>
    <col min="15625" max="15626" width="9.08984375" style="5" bestFit="1" customWidth="1"/>
    <col min="15627" max="15627" width="9.7265625" style="5" bestFit="1" customWidth="1"/>
    <col min="15628" max="15629" width="11" style="5" bestFit="1" customWidth="1"/>
    <col min="15630" max="15630" width="17.6328125" style="5" bestFit="1" customWidth="1"/>
    <col min="15631" max="15866" width="9" style="5"/>
    <col min="15867" max="15867" width="5" style="5" bestFit="1" customWidth="1"/>
    <col min="15868" max="15868" width="11.90625" style="5" bestFit="1" customWidth="1"/>
    <col min="15869" max="15869" width="4.7265625" style="5" bestFit="1" customWidth="1"/>
    <col min="15870" max="15870" width="6.7265625" style="5" bestFit="1" customWidth="1"/>
    <col min="15871" max="15871" width="6.36328125" style="5" bestFit="1" customWidth="1"/>
    <col min="15872" max="15872" width="15.26953125" style="5" bestFit="1" customWidth="1"/>
    <col min="15873" max="15873" width="90.36328125" style="5" bestFit="1" customWidth="1"/>
    <col min="15874" max="15874" width="21.7265625" style="5" bestFit="1" customWidth="1"/>
    <col min="15875" max="15875" width="60.36328125" style="5" bestFit="1" customWidth="1"/>
    <col min="15876" max="15876" width="8.453125" style="5" bestFit="1" customWidth="1"/>
    <col min="15877" max="15877" width="26.90625" style="5" bestFit="1" customWidth="1"/>
    <col min="15878" max="15878" width="5" style="5" bestFit="1" customWidth="1"/>
    <col min="15879" max="15879" width="13.7265625" style="5" bestFit="1" customWidth="1"/>
    <col min="15880" max="15880" width="96.7265625" style="5" bestFit="1" customWidth="1"/>
    <col min="15881" max="15882" width="9.08984375" style="5" bestFit="1" customWidth="1"/>
    <col min="15883" max="15883" width="9.7265625" style="5" bestFit="1" customWidth="1"/>
    <col min="15884" max="15885" width="11" style="5" bestFit="1" customWidth="1"/>
    <col min="15886" max="15886" width="17.6328125" style="5" bestFit="1" customWidth="1"/>
    <col min="15887" max="16122" width="9" style="5"/>
    <col min="16123" max="16123" width="5" style="5" bestFit="1" customWidth="1"/>
    <col min="16124" max="16124" width="11.90625" style="5" bestFit="1" customWidth="1"/>
    <col min="16125" max="16125" width="4.7265625" style="5" bestFit="1" customWidth="1"/>
    <col min="16126" max="16126" width="6.7265625" style="5" bestFit="1" customWidth="1"/>
    <col min="16127" max="16127" width="6.36328125" style="5" bestFit="1" customWidth="1"/>
    <col min="16128" max="16128" width="15.26953125" style="5" bestFit="1" customWidth="1"/>
    <col min="16129" max="16129" width="90.36328125" style="5" bestFit="1" customWidth="1"/>
    <col min="16130" max="16130" width="21.7265625" style="5" bestFit="1" customWidth="1"/>
    <col min="16131" max="16131" width="60.36328125" style="5" bestFit="1" customWidth="1"/>
    <col min="16132" max="16132" width="8.453125" style="5" bestFit="1" customWidth="1"/>
    <col min="16133" max="16133" width="26.90625" style="5" bestFit="1" customWidth="1"/>
    <col min="16134" max="16134" width="5" style="5" bestFit="1" customWidth="1"/>
    <col min="16135" max="16135" width="13.7265625" style="5" bestFit="1" customWidth="1"/>
    <col min="16136" max="16136" width="96.7265625" style="5" bestFit="1" customWidth="1"/>
    <col min="16137" max="16138" width="9.08984375" style="5" bestFit="1" customWidth="1"/>
    <col min="16139" max="16139" width="9.7265625" style="5" bestFit="1" customWidth="1"/>
    <col min="16140" max="16141" width="11" style="5" bestFit="1" customWidth="1"/>
    <col min="16142" max="16142" width="17.6328125" style="5" bestFit="1" customWidth="1"/>
    <col min="16143" max="16384" width="9" style="5"/>
  </cols>
  <sheetData>
    <row r="1" spans="1:16" ht="41.25" customHeight="1" x14ac:dyDescent="0.25">
      <c r="A1" s="152" t="s">
        <v>3756</v>
      </c>
      <c r="B1" s="152"/>
      <c r="C1" s="152"/>
      <c r="D1" s="152"/>
      <c r="E1" s="152"/>
      <c r="F1" s="152"/>
      <c r="G1" s="152"/>
      <c r="H1" s="152"/>
      <c r="I1" s="152"/>
      <c r="J1" s="152"/>
      <c r="K1" s="152"/>
      <c r="L1" s="152"/>
      <c r="M1" s="152"/>
      <c r="N1" s="152"/>
      <c r="O1" s="152"/>
      <c r="P1" s="152"/>
    </row>
    <row r="2" spans="1:16" ht="38.25" customHeight="1" x14ac:dyDescent="0.25">
      <c r="A2" s="1" t="s">
        <v>0</v>
      </c>
      <c r="B2" s="1" t="s">
        <v>1</v>
      </c>
      <c r="C2" s="1" t="s">
        <v>2</v>
      </c>
      <c r="D2" s="1" t="s">
        <v>3</v>
      </c>
      <c r="E2" s="1" t="s">
        <v>4</v>
      </c>
      <c r="F2" s="1" t="s">
        <v>5</v>
      </c>
      <c r="G2" s="1" t="s">
        <v>6</v>
      </c>
      <c r="H2" s="1" t="s">
        <v>7</v>
      </c>
      <c r="I2" s="1" t="s">
        <v>3682</v>
      </c>
      <c r="J2" s="1" t="s">
        <v>9</v>
      </c>
      <c r="K2" s="1" t="s">
        <v>10</v>
      </c>
      <c r="L2" s="1" t="s">
        <v>11</v>
      </c>
      <c r="M2" s="1" t="s">
        <v>12</v>
      </c>
      <c r="N2" s="80" t="s">
        <v>1655</v>
      </c>
      <c r="O2" s="79" t="s">
        <v>13</v>
      </c>
      <c r="P2" s="46" t="s">
        <v>2860</v>
      </c>
    </row>
    <row r="3" spans="1:16" ht="25" customHeight="1" x14ac:dyDescent="0.25">
      <c r="A3" s="145" t="s">
        <v>1813</v>
      </c>
      <c r="B3" s="145" t="s">
        <v>525</v>
      </c>
      <c r="C3" s="62" t="s">
        <v>33</v>
      </c>
      <c r="D3" s="62" t="s">
        <v>1101</v>
      </c>
      <c r="E3" s="62" t="s">
        <v>34</v>
      </c>
      <c r="F3" s="62" t="s">
        <v>35</v>
      </c>
      <c r="G3" s="62" t="s">
        <v>29</v>
      </c>
      <c r="H3" s="62" t="s">
        <v>481</v>
      </c>
      <c r="I3" s="62" t="s">
        <v>3240</v>
      </c>
      <c r="J3" s="62" t="s">
        <v>37</v>
      </c>
      <c r="K3" s="62" t="s">
        <v>23</v>
      </c>
      <c r="L3" s="62" t="s">
        <v>38</v>
      </c>
      <c r="M3" s="145">
        <v>20</v>
      </c>
      <c r="N3" s="148">
        <v>48.21</v>
      </c>
      <c r="O3" s="148">
        <v>10</v>
      </c>
      <c r="P3" s="151"/>
    </row>
    <row r="4" spans="1:16" ht="25" customHeight="1" x14ac:dyDescent="0.25">
      <c r="A4" s="146"/>
      <c r="B4" s="146"/>
      <c r="C4" s="62" t="s">
        <v>1669</v>
      </c>
      <c r="D4" s="62" t="s">
        <v>26</v>
      </c>
      <c r="E4" s="62" t="s">
        <v>53</v>
      </c>
      <c r="F4" s="62" t="s">
        <v>1814</v>
      </c>
      <c r="G4" s="62" t="s">
        <v>29</v>
      </c>
      <c r="H4" s="62" t="s">
        <v>481</v>
      </c>
      <c r="I4" s="62" t="s">
        <v>3211</v>
      </c>
      <c r="J4" s="62" t="s">
        <v>85</v>
      </c>
      <c r="K4" s="62" t="s">
        <v>23</v>
      </c>
      <c r="L4" s="62" t="s">
        <v>274</v>
      </c>
      <c r="M4" s="146"/>
      <c r="N4" s="149"/>
      <c r="O4" s="149"/>
      <c r="P4" s="151"/>
    </row>
    <row r="5" spans="1:16" ht="25" customHeight="1" x14ac:dyDescent="0.25">
      <c r="A5" s="146"/>
      <c r="B5" s="146"/>
      <c r="C5" s="62" t="s">
        <v>1815</v>
      </c>
      <c r="D5" s="62" t="s">
        <v>26</v>
      </c>
      <c r="E5" s="62" t="s">
        <v>1816</v>
      </c>
      <c r="F5" s="62" t="s">
        <v>958</v>
      </c>
      <c r="G5" s="62" t="s">
        <v>1717</v>
      </c>
      <c r="H5" s="62" t="s">
        <v>351</v>
      </c>
      <c r="I5" s="62" t="s">
        <v>3213</v>
      </c>
      <c r="J5" s="62" t="s">
        <v>31</v>
      </c>
      <c r="K5" s="62" t="s">
        <v>68</v>
      </c>
      <c r="L5" s="62" t="s">
        <v>23</v>
      </c>
      <c r="M5" s="146"/>
      <c r="N5" s="149"/>
      <c r="O5" s="149"/>
      <c r="P5" s="151"/>
    </row>
    <row r="6" spans="1:16" ht="25" customHeight="1" x14ac:dyDescent="0.25">
      <c r="A6" s="146"/>
      <c r="B6" s="146"/>
      <c r="C6" s="62" t="s">
        <v>1817</v>
      </c>
      <c r="D6" s="62" t="s">
        <v>26</v>
      </c>
      <c r="E6" s="62" t="s">
        <v>1818</v>
      </c>
      <c r="F6" s="62" t="s">
        <v>621</v>
      </c>
      <c r="G6" s="62" t="s">
        <v>1819</v>
      </c>
      <c r="H6" s="62" t="s">
        <v>44</v>
      </c>
      <c r="I6" s="62" t="s">
        <v>3211</v>
      </c>
      <c r="J6" s="62" t="s">
        <v>72</v>
      </c>
      <c r="K6" s="62" t="s">
        <v>73</v>
      </c>
      <c r="L6" s="62" t="s">
        <v>23</v>
      </c>
      <c r="M6" s="146"/>
      <c r="N6" s="149"/>
      <c r="O6" s="149"/>
      <c r="P6" s="151"/>
    </row>
    <row r="7" spans="1:16" ht="48" x14ac:dyDescent="0.25">
      <c r="A7" s="146"/>
      <c r="B7" s="146"/>
      <c r="C7" s="62" t="s">
        <v>1820</v>
      </c>
      <c r="D7" s="62" t="s">
        <v>26</v>
      </c>
      <c r="E7" s="62" t="s">
        <v>862</v>
      </c>
      <c r="F7" s="62" t="s">
        <v>629</v>
      </c>
      <c r="G7" s="62" t="s">
        <v>1750</v>
      </c>
      <c r="H7" s="62" t="s">
        <v>351</v>
      </c>
      <c r="I7" s="62" t="s">
        <v>3213</v>
      </c>
      <c r="J7" s="62" t="s">
        <v>31</v>
      </c>
      <c r="K7" s="62" t="s">
        <v>68</v>
      </c>
      <c r="L7" s="62" t="s">
        <v>23</v>
      </c>
      <c r="M7" s="146"/>
      <c r="N7" s="149"/>
      <c r="O7" s="149"/>
      <c r="P7" s="151"/>
    </row>
    <row r="8" spans="1:16" ht="25" customHeight="1" x14ac:dyDescent="0.25">
      <c r="A8" s="146"/>
      <c r="B8" s="146"/>
      <c r="C8" s="62" t="s">
        <v>1713</v>
      </c>
      <c r="D8" s="62" t="s">
        <v>26</v>
      </c>
      <c r="E8" s="62" t="s">
        <v>1752</v>
      </c>
      <c r="F8" s="62" t="s">
        <v>83</v>
      </c>
      <c r="G8" s="62" t="s">
        <v>1715</v>
      </c>
      <c r="H8" s="62" t="s">
        <v>481</v>
      </c>
      <c r="I8" s="62" t="s">
        <v>3211</v>
      </c>
      <c r="J8" s="62" t="s">
        <v>31</v>
      </c>
      <c r="K8" s="62" t="s">
        <v>591</v>
      </c>
      <c r="L8" s="62" t="s">
        <v>23</v>
      </c>
      <c r="M8" s="146"/>
      <c r="N8" s="149"/>
      <c r="O8" s="149"/>
      <c r="P8" s="151"/>
    </row>
    <row r="9" spans="1:16" ht="25" customHeight="1" x14ac:dyDescent="0.25">
      <c r="A9" s="146"/>
      <c r="B9" s="146"/>
      <c r="C9" s="62" t="s">
        <v>1821</v>
      </c>
      <c r="D9" s="62" t="s">
        <v>26</v>
      </c>
      <c r="E9" s="62" t="s">
        <v>1822</v>
      </c>
      <c r="F9" s="62" t="s">
        <v>416</v>
      </c>
      <c r="G9" s="62" t="s">
        <v>1823</v>
      </c>
      <c r="H9" s="62" t="s">
        <v>67</v>
      </c>
      <c r="I9" s="62" t="s">
        <v>3213</v>
      </c>
      <c r="J9" s="62" t="s">
        <v>149</v>
      </c>
      <c r="K9" s="62" t="s">
        <v>63</v>
      </c>
      <c r="L9" s="62" t="s">
        <v>23</v>
      </c>
      <c r="M9" s="146"/>
      <c r="N9" s="149"/>
      <c r="O9" s="149"/>
      <c r="P9" s="151"/>
    </row>
    <row r="10" spans="1:16" ht="36" x14ac:dyDescent="0.25">
      <c r="A10" s="146"/>
      <c r="B10" s="146"/>
      <c r="C10" s="62" t="s">
        <v>1824</v>
      </c>
      <c r="D10" s="62" t="s">
        <v>121</v>
      </c>
      <c r="E10" s="62" t="s">
        <v>1825</v>
      </c>
      <c r="F10" s="62" t="s">
        <v>1388</v>
      </c>
      <c r="G10" s="62" t="s">
        <v>29</v>
      </c>
      <c r="H10" s="62" t="s">
        <v>21</v>
      </c>
      <c r="I10" s="62" t="s">
        <v>3255</v>
      </c>
      <c r="J10" s="62" t="s">
        <v>567</v>
      </c>
      <c r="K10" s="62" t="s">
        <v>1826</v>
      </c>
      <c r="L10" s="62" t="s">
        <v>23</v>
      </c>
      <c r="M10" s="146"/>
      <c r="N10" s="149"/>
      <c r="O10" s="149"/>
      <c r="P10" s="151"/>
    </row>
    <row r="11" spans="1:16" ht="36" x14ac:dyDescent="0.25">
      <c r="A11" s="146"/>
      <c r="B11" s="146"/>
      <c r="C11" s="62" t="s">
        <v>1827</v>
      </c>
      <c r="D11" s="62" t="s">
        <v>121</v>
      </c>
      <c r="E11" s="62" t="s">
        <v>1828</v>
      </c>
      <c r="F11" s="62" t="s">
        <v>682</v>
      </c>
      <c r="G11" s="62" t="s">
        <v>29</v>
      </c>
      <c r="H11" s="62" t="s">
        <v>21</v>
      </c>
      <c r="I11" s="62" t="s">
        <v>3256</v>
      </c>
      <c r="J11" s="62" t="s">
        <v>567</v>
      </c>
      <c r="K11" s="62" t="s">
        <v>282</v>
      </c>
      <c r="L11" s="62" t="s">
        <v>23</v>
      </c>
      <c r="M11" s="146"/>
      <c r="N11" s="149"/>
      <c r="O11" s="149"/>
      <c r="P11" s="151"/>
    </row>
    <row r="12" spans="1:16" ht="36" x14ac:dyDescent="0.25">
      <c r="A12" s="147"/>
      <c r="B12" s="147"/>
      <c r="C12" s="62" t="s">
        <v>1829</v>
      </c>
      <c r="D12" s="62" t="s">
        <v>26</v>
      </c>
      <c r="E12" s="62" t="s">
        <v>1776</v>
      </c>
      <c r="F12" s="62" t="s">
        <v>629</v>
      </c>
      <c r="G12" s="62" t="s">
        <v>1830</v>
      </c>
      <c r="H12" s="62" t="s">
        <v>67</v>
      </c>
      <c r="I12" s="62" t="s">
        <v>3211</v>
      </c>
      <c r="J12" s="62" t="s">
        <v>31</v>
      </c>
      <c r="K12" s="62" t="s">
        <v>68</v>
      </c>
      <c r="L12" s="62" t="s">
        <v>23</v>
      </c>
      <c r="M12" s="147"/>
      <c r="N12" s="150"/>
      <c r="O12" s="150"/>
      <c r="P12" s="151"/>
    </row>
    <row r="13" spans="1:16" ht="42" customHeight="1" x14ac:dyDescent="0.25">
      <c r="A13" s="145" t="s">
        <v>1729</v>
      </c>
      <c r="B13" s="145" t="s">
        <v>15</v>
      </c>
      <c r="C13" s="46" t="s">
        <v>3201</v>
      </c>
      <c r="D13" s="46" t="s">
        <v>17</v>
      </c>
      <c r="E13" s="46" t="s">
        <v>3202</v>
      </c>
      <c r="F13" s="46" t="s">
        <v>109</v>
      </c>
      <c r="G13" s="46" t="s">
        <v>3203</v>
      </c>
      <c r="H13" s="46" t="s">
        <v>153</v>
      </c>
      <c r="I13" s="46" t="s">
        <v>3229</v>
      </c>
      <c r="J13" s="46" t="s">
        <v>105</v>
      </c>
      <c r="K13" s="46" t="s">
        <v>23</v>
      </c>
      <c r="L13" s="46" t="s">
        <v>849</v>
      </c>
      <c r="M13" s="145">
        <v>15</v>
      </c>
      <c r="N13" s="148">
        <v>149.75</v>
      </c>
      <c r="O13" s="148">
        <v>86.5</v>
      </c>
      <c r="P13" s="151"/>
    </row>
    <row r="14" spans="1:16" ht="39.75" customHeight="1" x14ac:dyDescent="0.25">
      <c r="A14" s="146"/>
      <c r="B14" s="146"/>
      <c r="C14" s="46" t="s">
        <v>1732</v>
      </c>
      <c r="D14" s="46" t="s">
        <v>17</v>
      </c>
      <c r="E14" s="46" t="s">
        <v>1733</v>
      </c>
      <c r="F14" s="46" t="s">
        <v>103</v>
      </c>
      <c r="G14" s="46" t="s">
        <v>1734</v>
      </c>
      <c r="H14" s="46" t="s">
        <v>153</v>
      </c>
      <c r="I14" s="46" t="s">
        <v>3231</v>
      </c>
      <c r="J14" s="46" t="s">
        <v>105</v>
      </c>
      <c r="K14" s="46" t="s">
        <v>23</v>
      </c>
      <c r="L14" s="46" t="s">
        <v>849</v>
      </c>
      <c r="M14" s="146"/>
      <c r="N14" s="149"/>
      <c r="O14" s="149"/>
      <c r="P14" s="151"/>
    </row>
    <row r="15" spans="1:16" ht="25" customHeight="1" x14ac:dyDescent="0.25">
      <c r="A15" s="146"/>
      <c r="B15" s="146"/>
      <c r="C15" s="46" t="s">
        <v>1735</v>
      </c>
      <c r="D15" s="46" t="s">
        <v>17</v>
      </c>
      <c r="E15" s="46" t="s">
        <v>136</v>
      </c>
      <c r="F15" s="46" t="s">
        <v>89</v>
      </c>
      <c r="G15" s="46" t="s">
        <v>131</v>
      </c>
      <c r="H15" s="46" t="s">
        <v>21</v>
      </c>
      <c r="I15" s="46" t="s">
        <v>3232</v>
      </c>
      <c r="J15" s="46" t="s">
        <v>138</v>
      </c>
      <c r="K15" s="46" t="s">
        <v>133</v>
      </c>
      <c r="L15" s="46" t="s">
        <v>23</v>
      </c>
      <c r="M15" s="146"/>
      <c r="N15" s="149"/>
      <c r="O15" s="149"/>
      <c r="P15" s="151"/>
    </row>
    <row r="16" spans="1:16" ht="25" customHeight="1" x14ac:dyDescent="0.25">
      <c r="A16" s="146"/>
      <c r="B16" s="146"/>
      <c r="C16" s="46" t="s">
        <v>1736</v>
      </c>
      <c r="D16" s="46" t="s">
        <v>17</v>
      </c>
      <c r="E16" s="46" t="s">
        <v>1737</v>
      </c>
      <c r="F16" s="46" t="s">
        <v>95</v>
      </c>
      <c r="G16" s="46" t="s">
        <v>1738</v>
      </c>
      <c r="H16" s="46" t="s">
        <v>222</v>
      </c>
      <c r="I16" s="46" t="s">
        <v>3233</v>
      </c>
      <c r="J16" s="46" t="s">
        <v>612</v>
      </c>
      <c r="K16" s="46" t="s">
        <v>23</v>
      </c>
      <c r="L16" s="46" t="s">
        <v>861</v>
      </c>
      <c r="M16" s="146"/>
      <c r="N16" s="149"/>
      <c r="O16" s="149"/>
      <c r="P16" s="151"/>
    </row>
    <row r="17" spans="1:16" ht="25" customHeight="1" x14ac:dyDescent="0.25">
      <c r="A17" s="146"/>
      <c r="B17" s="146"/>
      <c r="C17" s="46" t="s">
        <v>1739</v>
      </c>
      <c r="D17" s="46" t="s">
        <v>26</v>
      </c>
      <c r="E17" s="46" t="s">
        <v>1740</v>
      </c>
      <c r="F17" s="46" t="s">
        <v>989</v>
      </c>
      <c r="G17" s="46" t="s">
        <v>1741</v>
      </c>
      <c r="H17" s="46" t="s">
        <v>67</v>
      </c>
      <c r="I17" s="46" t="s">
        <v>3213</v>
      </c>
      <c r="J17" s="46" t="s">
        <v>72</v>
      </c>
      <c r="K17" s="46" t="s">
        <v>133</v>
      </c>
      <c r="L17" s="46" t="s">
        <v>23</v>
      </c>
      <c r="M17" s="146"/>
      <c r="N17" s="149"/>
      <c r="O17" s="149"/>
      <c r="P17" s="151"/>
    </row>
    <row r="18" spans="1:16" ht="25" customHeight="1" x14ac:dyDescent="0.25">
      <c r="A18" s="146"/>
      <c r="B18" s="146"/>
      <c r="C18" s="46" t="s">
        <v>1742</v>
      </c>
      <c r="D18" s="46" t="s">
        <v>26</v>
      </c>
      <c r="E18" s="46" t="s">
        <v>1740</v>
      </c>
      <c r="F18" s="46" t="s">
        <v>989</v>
      </c>
      <c r="G18" s="46" t="s">
        <v>1741</v>
      </c>
      <c r="H18" s="46" t="s">
        <v>44</v>
      </c>
      <c r="I18" s="46" t="s">
        <v>3234</v>
      </c>
      <c r="J18" s="46" t="s">
        <v>72</v>
      </c>
      <c r="K18" s="46" t="s">
        <v>73</v>
      </c>
      <c r="L18" s="46" t="s">
        <v>23</v>
      </c>
      <c r="M18" s="146"/>
      <c r="N18" s="149"/>
      <c r="O18" s="149"/>
      <c r="P18" s="151"/>
    </row>
    <row r="19" spans="1:16" ht="25" customHeight="1" x14ac:dyDescent="0.25">
      <c r="A19" s="146"/>
      <c r="B19" s="146"/>
      <c r="C19" s="46" t="s">
        <v>1743</v>
      </c>
      <c r="D19" s="46" t="s">
        <v>26</v>
      </c>
      <c r="E19" s="46" t="s">
        <v>1744</v>
      </c>
      <c r="F19" s="46" t="s">
        <v>1745</v>
      </c>
      <c r="G19" s="46" t="s">
        <v>29</v>
      </c>
      <c r="H19" s="46" t="s">
        <v>67</v>
      </c>
      <c r="I19" s="46" t="s">
        <v>3235</v>
      </c>
      <c r="J19" s="46" t="s">
        <v>149</v>
      </c>
      <c r="K19" s="46" t="s">
        <v>63</v>
      </c>
      <c r="L19" s="46" t="s">
        <v>23</v>
      </c>
      <c r="M19" s="146"/>
      <c r="N19" s="149"/>
      <c r="O19" s="149"/>
      <c r="P19" s="151"/>
    </row>
    <row r="20" spans="1:16" ht="25" customHeight="1" x14ac:dyDescent="0.25">
      <c r="A20" s="146"/>
      <c r="B20" s="146"/>
      <c r="C20" s="46" t="s">
        <v>1746</v>
      </c>
      <c r="D20" s="46" t="s">
        <v>26</v>
      </c>
      <c r="E20" s="46" t="s">
        <v>1747</v>
      </c>
      <c r="F20" s="46" t="s">
        <v>1038</v>
      </c>
      <c r="G20" s="46" t="s">
        <v>1748</v>
      </c>
      <c r="H20" s="46" t="s">
        <v>21</v>
      </c>
      <c r="I20" s="46" t="s">
        <v>3237</v>
      </c>
      <c r="J20" s="46" t="s">
        <v>72</v>
      </c>
      <c r="K20" s="46" t="s">
        <v>24</v>
      </c>
      <c r="L20" s="46" t="s">
        <v>23</v>
      </c>
      <c r="M20" s="146"/>
      <c r="N20" s="149"/>
      <c r="O20" s="149"/>
      <c r="P20" s="151"/>
    </row>
    <row r="21" spans="1:16" ht="36" customHeight="1" x14ac:dyDescent="0.25">
      <c r="A21" s="146"/>
      <c r="B21" s="146"/>
      <c r="C21" s="46" t="s">
        <v>1749</v>
      </c>
      <c r="D21" s="46" t="s">
        <v>26</v>
      </c>
      <c r="E21" s="46" t="s">
        <v>656</v>
      </c>
      <c r="F21" s="46" t="s">
        <v>629</v>
      </c>
      <c r="G21" s="46" t="s">
        <v>1750</v>
      </c>
      <c r="H21" s="46" t="s">
        <v>264</v>
      </c>
      <c r="I21" s="46" t="s">
        <v>3234</v>
      </c>
      <c r="J21" s="46" t="s">
        <v>31</v>
      </c>
      <c r="K21" s="46">
        <v>0.75</v>
      </c>
      <c r="L21" s="46" t="s">
        <v>23</v>
      </c>
      <c r="M21" s="146"/>
      <c r="N21" s="149"/>
      <c r="O21" s="149"/>
      <c r="P21" s="151"/>
    </row>
    <row r="22" spans="1:16" ht="25" customHeight="1" x14ac:dyDescent="0.25">
      <c r="A22" s="146"/>
      <c r="B22" s="146"/>
      <c r="C22" s="46" t="s">
        <v>613</v>
      </c>
      <c r="D22" s="46" t="s">
        <v>26</v>
      </c>
      <c r="E22" s="46" t="s">
        <v>1751</v>
      </c>
      <c r="F22" s="46" t="s">
        <v>1228</v>
      </c>
      <c r="G22" s="46" t="s">
        <v>616</v>
      </c>
      <c r="H22" s="46" t="s">
        <v>67</v>
      </c>
      <c r="I22" s="46" t="s">
        <v>3234</v>
      </c>
      <c r="J22" s="46" t="s">
        <v>72</v>
      </c>
      <c r="K22" s="46" t="s">
        <v>133</v>
      </c>
      <c r="L22" s="46" t="s">
        <v>23</v>
      </c>
      <c r="M22" s="146"/>
      <c r="N22" s="149"/>
      <c r="O22" s="149"/>
      <c r="P22" s="151"/>
    </row>
    <row r="23" spans="1:16" ht="25" customHeight="1" x14ac:dyDescent="0.25">
      <c r="A23" s="146"/>
      <c r="B23" s="146"/>
      <c r="C23" s="46" t="s">
        <v>1713</v>
      </c>
      <c r="D23" s="46" t="s">
        <v>26</v>
      </c>
      <c r="E23" s="46" t="s">
        <v>1752</v>
      </c>
      <c r="F23" s="46" t="s">
        <v>416</v>
      </c>
      <c r="G23" s="46" t="s">
        <v>1715</v>
      </c>
      <c r="H23" s="46" t="s">
        <v>566</v>
      </c>
      <c r="I23" s="46" t="s">
        <v>3234</v>
      </c>
      <c r="J23" s="46" t="s">
        <v>31</v>
      </c>
      <c r="K23" s="46">
        <v>0.75</v>
      </c>
      <c r="L23" s="46" t="s">
        <v>23</v>
      </c>
      <c r="M23" s="146"/>
      <c r="N23" s="149"/>
      <c r="O23" s="149"/>
      <c r="P23" s="151"/>
    </row>
    <row r="24" spans="1:16" ht="25" customHeight="1" x14ac:dyDescent="0.25">
      <c r="A24" s="146"/>
      <c r="B24" s="146"/>
      <c r="C24" s="46" t="s">
        <v>1753</v>
      </c>
      <c r="D24" s="46" t="s">
        <v>26</v>
      </c>
      <c r="E24" s="46" t="s">
        <v>1754</v>
      </c>
      <c r="F24" s="46" t="s">
        <v>1679</v>
      </c>
      <c r="G24" s="46" t="s">
        <v>1755</v>
      </c>
      <c r="H24" s="46" t="s">
        <v>67</v>
      </c>
      <c r="I24" s="46" t="s">
        <v>3235</v>
      </c>
      <c r="J24" s="46" t="s">
        <v>474</v>
      </c>
      <c r="K24" s="46" t="s">
        <v>23</v>
      </c>
      <c r="L24" s="46" t="s">
        <v>24</v>
      </c>
      <c r="M24" s="146"/>
      <c r="N24" s="149"/>
      <c r="O24" s="149"/>
      <c r="P24" s="151"/>
    </row>
    <row r="25" spans="1:16" ht="25" customHeight="1" x14ac:dyDescent="0.25">
      <c r="A25" s="146"/>
      <c r="B25" s="146"/>
      <c r="C25" s="46" t="s">
        <v>1756</v>
      </c>
      <c r="D25" s="46" t="s">
        <v>26</v>
      </c>
      <c r="E25" s="46" t="s">
        <v>1638</v>
      </c>
      <c r="F25" s="46" t="s">
        <v>1757</v>
      </c>
      <c r="G25" s="46" t="s">
        <v>29</v>
      </c>
      <c r="H25" s="46" t="s">
        <v>50</v>
      </c>
      <c r="I25" s="46" t="s">
        <v>3235</v>
      </c>
      <c r="J25" s="46" t="s">
        <v>72</v>
      </c>
      <c r="K25" s="46" t="s">
        <v>267</v>
      </c>
      <c r="L25" s="46" t="s">
        <v>23</v>
      </c>
      <c r="M25" s="146"/>
      <c r="N25" s="149"/>
      <c r="O25" s="149"/>
      <c r="P25" s="151"/>
    </row>
    <row r="26" spans="1:16" ht="25" customHeight="1" x14ac:dyDescent="0.25">
      <c r="A26" s="146"/>
      <c r="B26" s="146"/>
      <c r="C26" s="46" t="s">
        <v>1758</v>
      </c>
      <c r="D26" s="46" t="s">
        <v>26</v>
      </c>
      <c r="E26" s="46" t="s">
        <v>1759</v>
      </c>
      <c r="F26" s="46" t="s">
        <v>70</v>
      </c>
      <c r="G26" s="46" t="s">
        <v>1760</v>
      </c>
      <c r="H26" s="46" t="s">
        <v>67</v>
      </c>
      <c r="I26" s="46" t="s">
        <v>3234</v>
      </c>
      <c r="J26" s="46" t="s">
        <v>72</v>
      </c>
      <c r="K26" s="46" t="s">
        <v>133</v>
      </c>
      <c r="L26" s="46" t="s">
        <v>23</v>
      </c>
      <c r="M26" s="146"/>
      <c r="N26" s="149"/>
      <c r="O26" s="149"/>
      <c r="P26" s="151"/>
    </row>
    <row r="27" spans="1:16" ht="25" customHeight="1" x14ac:dyDescent="0.25">
      <c r="A27" s="146"/>
      <c r="B27" s="146"/>
      <c r="C27" s="46" t="s">
        <v>1761</v>
      </c>
      <c r="D27" s="46" t="s">
        <v>26</v>
      </c>
      <c r="E27" s="46" t="s">
        <v>79</v>
      </c>
      <c r="F27" s="46" t="s">
        <v>70</v>
      </c>
      <c r="G27" s="46" t="s">
        <v>1762</v>
      </c>
      <c r="H27" s="46" t="s">
        <v>84</v>
      </c>
      <c r="I27" s="46" t="s">
        <v>3234</v>
      </c>
      <c r="J27" s="46" t="s">
        <v>31</v>
      </c>
      <c r="K27" s="46">
        <v>0.75</v>
      </c>
      <c r="L27" s="46" t="s">
        <v>23</v>
      </c>
      <c r="M27" s="146"/>
      <c r="N27" s="149"/>
      <c r="O27" s="149"/>
      <c r="P27" s="151"/>
    </row>
    <row r="28" spans="1:16" ht="25" customHeight="1" x14ac:dyDescent="0.25">
      <c r="A28" s="146"/>
      <c r="B28" s="146"/>
      <c r="C28" s="46" t="s">
        <v>1669</v>
      </c>
      <c r="D28" s="46" t="s">
        <v>26</v>
      </c>
      <c r="E28" s="46" t="s">
        <v>53</v>
      </c>
      <c r="F28" s="46" t="s">
        <v>416</v>
      </c>
      <c r="G28" s="46" t="s">
        <v>29</v>
      </c>
      <c r="H28" s="46" t="s">
        <v>534</v>
      </c>
      <c r="I28" s="46" t="s">
        <v>3234</v>
      </c>
      <c r="J28" s="46" t="s">
        <v>85</v>
      </c>
      <c r="K28" s="46" t="s">
        <v>23</v>
      </c>
      <c r="L28" s="46" t="s">
        <v>738</v>
      </c>
      <c r="M28" s="146"/>
      <c r="N28" s="149"/>
      <c r="O28" s="149"/>
      <c r="P28" s="151"/>
    </row>
    <row r="29" spans="1:16" ht="25" customHeight="1" x14ac:dyDescent="0.25">
      <c r="A29" s="146"/>
      <c r="B29" s="146"/>
      <c r="C29" s="46" t="s">
        <v>1763</v>
      </c>
      <c r="D29" s="46" t="s">
        <v>26</v>
      </c>
      <c r="E29" s="46" t="s">
        <v>1764</v>
      </c>
      <c r="F29" s="46" t="s">
        <v>1765</v>
      </c>
      <c r="G29" s="46" t="s">
        <v>1766</v>
      </c>
      <c r="H29" s="46" t="s">
        <v>30</v>
      </c>
      <c r="I29" s="46" t="s">
        <v>3234</v>
      </c>
      <c r="J29" s="46" t="s">
        <v>149</v>
      </c>
      <c r="K29" s="46" t="s">
        <v>824</v>
      </c>
      <c r="L29" s="46" t="s">
        <v>23</v>
      </c>
      <c r="M29" s="146"/>
      <c r="N29" s="149"/>
      <c r="O29" s="149"/>
      <c r="P29" s="151"/>
    </row>
    <row r="30" spans="1:16" ht="25" customHeight="1" x14ac:dyDescent="0.25">
      <c r="A30" s="147"/>
      <c r="B30" s="147"/>
      <c r="C30" s="46" t="s">
        <v>1709</v>
      </c>
      <c r="D30" s="46" t="s">
        <v>26</v>
      </c>
      <c r="E30" s="46" t="s">
        <v>1710</v>
      </c>
      <c r="F30" s="46" t="s">
        <v>1673</v>
      </c>
      <c r="G30" s="46" t="s">
        <v>1712</v>
      </c>
      <c r="H30" s="46" t="s">
        <v>67</v>
      </c>
      <c r="I30" s="46" t="s">
        <v>3235</v>
      </c>
      <c r="J30" s="46" t="s">
        <v>85</v>
      </c>
      <c r="K30" s="46" t="s">
        <v>23</v>
      </c>
      <c r="L30" s="46" t="s">
        <v>92</v>
      </c>
      <c r="M30" s="147"/>
      <c r="N30" s="150"/>
      <c r="O30" s="150"/>
      <c r="P30" s="151"/>
    </row>
    <row r="31" spans="1:16" ht="25" customHeight="1" x14ac:dyDescent="0.25">
      <c r="A31" s="145" t="s">
        <v>1670</v>
      </c>
      <c r="B31" s="145" t="s">
        <v>15</v>
      </c>
      <c r="C31" s="46" t="s">
        <v>1671</v>
      </c>
      <c r="D31" s="46" t="s">
        <v>26</v>
      </c>
      <c r="E31" s="46" t="s">
        <v>1672</v>
      </c>
      <c r="F31" s="46" t="s">
        <v>1673</v>
      </c>
      <c r="G31" s="46" t="s">
        <v>1674</v>
      </c>
      <c r="H31" s="46" t="s">
        <v>153</v>
      </c>
      <c r="I31" s="46" t="s">
        <v>3211</v>
      </c>
      <c r="J31" s="46" t="s">
        <v>72</v>
      </c>
      <c r="K31" s="46" t="s">
        <v>154</v>
      </c>
      <c r="L31" s="46" t="s">
        <v>23</v>
      </c>
      <c r="M31" s="145">
        <v>15</v>
      </c>
      <c r="N31" s="148">
        <v>37.9</v>
      </c>
      <c r="O31" s="148">
        <v>0</v>
      </c>
      <c r="P31" s="151"/>
    </row>
    <row r="32" spans="1:16" ht="25" customHeight="1" x14ac:dyDescent="0.25">
      <c r="A32" s="146"/>
      <c r="B32" s="146"/>
      <c r="C32" s="46" t="s">
        <v>1675</v>
      </c>
      <c r="D32" s="46" t="s">
        <v>26</v>
      </c>
      <c r="E32" s="46" t="s">
        <v>673</v>
      </c>
      <c r="F32" s="46" t="s">
        <v>341</v>
      </c>
      <c r="G32" s="46" t="s">
        <v>1676</v>
      </c>
      <c r="H32" s="46" t="s">
        <v>30</v>
      </c>
      <c r="I32" s="46" t="s">
        <v>3211</v>
      </c>
      <c r="J32" s="46" t="s">
        <v>31</v>
      </c>
      <c r="K32" s="46" t="s">
        <v>32</v>
      </c>
      <c r="L32" s="46" t="s">
        <v>23</v>
      </c>
      <c r="M32" s="146"/>
      <c r="N32" s="149"/>
      <c r="O32" s="149"/>
      <c r="P32" s="151"/>
    </row>
    <row r="33" spans="1:16" ht="36" x14ac:dyDescent="0.25">
      <c r="A33" s="146"/>
      <c r="B33" s="146"/>
      <c r="C33" s="46" t="s">
        <v>1677</v>
      </c>
      <c r="D33" s="46" t="s">
        <v>26</v>
      </c>
      <c r="E33" s="46" t="s">
        <v>673</v>
      </c>
      <c r="F33" s="46" t="s">
        <v>341</v>
      </c>
      <c r="G33" s="46" t="s">
        <v>1678</v>
      </c>
      <c r="H33" s="46" t="s">
        <v>351</v>
      </c>
      <c r="I33" s="46" t="s">
        <v>3213</v>
      </c>
      <c r="J33" s="46" t="s">
        <v>31</v>
      </c>
      <c r="K33" s="46" t="s">
        <v>68</v>
      </c>
      <c r="L33" s="46" t="s">
        <v>23</v>
      </c>
      <c r="M33" s="146"/>
      <c r="N33" s="149"/>
      <c r="O33" s="149"/>
      <c r="P33" s="151"/>
    </row>
    <row r="34" spans="1:16" ht="25" customHeight="1" x14ac:dyDescent="0.25">
      <c r="A34" s="146"/>
      <c r="B34" s="146"/>
      <c r="C34" s="46" t="s">
        <v>245</v>
      </c>
      <c r="D34" s="46" t="s">
        <v>121</v>
      </c>
      <c r="E34" s="46" t="s">
        <v>126</v>
      </c>
      <c r="F34" s="46" t="s">
        <v>416</v>
      </c>
      <c r="G34" s="46" t="s">
        <v>29</v>
      </c>
      <c r="H34" s="46" t="s">
        <v>36</v>
      </c>
      <c r="I34" s="46" t="s">
        <v>3215</v>
      </c>
      <c r="J34" s="46" t="s">
        <v>124</v>
      </c>
      <c r="K34" s="46" t="s">
        <v>38</v>
      </c>
      <c r="L34" s="46" t="s">
        <v>23</v>
      </c>
      <c r="M34" s="146"/>
      <c r="N34" s="149"/>
      <c r="O34" s="149"/>
      <c r="P34" s="151"/>
    </row>
    <row r="35" spans="1:16" ht="25" customHeight="1" x14ac:dyDescent="0.25">
      <c r="A35" s="146"/>
      <c r="B35" s="146"/>
      <c r="C35" s="46" t="s">
        <v>1677</v>
      </c>
      <c r="D35" s="46" t="s">
        <v>26</v>
      </c>
      <c r="E35" s="46" t="s">
        <v>620</v>
      </c>
      <c r="F35" s="46" t="s">
        <v>1679</v>
      </c>
      <c r="G35" s="46" t="s">
        <v>350</v>
      </c>
      <c r="H35" s="46" t="s">
        <v>264</v>
      </c>
      <c r="I35" s="46" t="s">
        <v>3211</v>
      </c>
      <c r="J35" s="46" t="s">
        <v>623</v>
      </c>
      <c r="K35" s="46" t="s">
        <v>45</v>
      </c>
      <c r="L35" s="46" t="s">
        <v>23</v>
      </c>
      <c r="M35" s="146"/>
      <c r="N35" s="149"/>
      <c r="O35" s="149"/>
      <c r="P35" s="151"/>
    </row>
    <row r="36" spans="1:16" ht="25" customHeight="1" x14ac:dyDescent="0.25">
      <c r="A36" s="146"/>
      <c r="B36" s="146"/>
      <c r="C36" s="46" t="s">
        <v>1680</v>
      </c>
      <c r="D36" s="46" t="s">
        <v>40</v>
      </c>
      <c r="E36" s="46" t="s">
        <v>41</v>
      </c>
      <c r="F36" s="46" t="s">
        <v>1498</v>
      </c>
      <c r="G36" s="46" t="s">
        <v>1681</v>
      </c>
      <c r="H36" s="46" t="s">
        <v>21</v>
      </c>
      <c r="I36" s="46" t="s">
        <v>3216</v>
      </c>
      <c r="J36" s="46" t="s">
        <v>399</v>
      </c>
      <c r="K36" s="46" t="s">
        <v>1682</v>
      </c>
      <c r="L36" s="46" t="s">
        <v>23</v>
      </c>
      <c r="M36" s="146"/>
      <c r="N36" s="149"/>
      <c r="O36" s="149"/>
      <c r="P36" s="151"/>
    </row>
    <row r="37" spans="1:16" ht="25" customHeight="1" x14ac:dyDescent="0.25">
      <c r="A37" s="146"/>
      <c r="B37" s="146"/>
      <c r="C37" s="46" t="s">
        <v>587</v>
      </c>
      <c r="D37" s="46" t="s">
        <v>40</v>
      </c>
      <c r="E37" s="46" t="s">
        <v>588</v>
      </c>
      <c r="F37" s="46" t="s">
        <v>1683</v>
      </c>
      <c r="G37" s="46" t="s">
        <v>590</v>
      </c>
      <c r="H37" s="46" t="s">
        <v>595</v>
      </c>
      <c r="I37" s="46" t="s">
        <v>3218</v>
      </c>
      <c r="J37" s="46" t="s">
        <v>399</v>
      </c>
      <c r="K37" s="46" t="s">
        <v>45</v>
      </c>
      <c r="L37" s="46" t="s">
        <v>23</v>
      </c>
      <c r="M37" s="146"/>
      <c r="N37" s="149"/>
      <c r="O37" s="149"/>
      <c r="P37" s="151"/>
    </row>
    <row r="38" spans="1:16" ht="25" customHeight="1" x14ac:dyDescent="0.25">
      <c r="A38" s="147"/>
      <c r="B38" s="147"/>
      <c r="C38" s="46" t="s">
        <v>1684</v>
      </c>
      <c r="D38" s="46" t="s">
        <v>47</v>
      </c>
      <c r="E38" s="46" t="s">
        <v>48</v>
      </c>
      <c r="F38" s="46" t="s">
        <v>1685</v>
      </c>
      <c r="G38" s="46" t="s">
        <v>29</v>
      </c>
      <c r="H38" s="46" t="s">
        <v>309</v>
      </c>
      <c r="I38" s="46" t="s">
        <v>29</v>
      </c>
      <c r="J38" s="46" t="s">
        <v>1686</v>
      </c>
      <c r="K38" s="46">
        <v>0.5</v>
      </c>
      <c r="L38" s="46" t="s">
        <v>23</v>
      </c>
      <c r="M38" s="147"/>
      <c r="N38" s="150"/>
      <c r="O38" s="150"/>
      <c r="P38" s="151"/>
    </row>
    <row r="39" spans="1:16" ht="36" x14ac:dyDescent="0.25">
      <c r="A39" s="145" t="s">
        <v>2075</v>
      </c>
      <c r="B39" s="145" t="s">
        <v>905</v>
      </c>
      <c r="C39" s="46" t="s">
        <v>2076</v>
      </c>
      <c r="D39" s="46" t="s">
        <v>26</v>
      </c>
      <c r="E39" s="46" t="s">
        <v>69</v>
      </c>
      <c r="F39" s="46" t="s">
        <v>83</v>
      </c>
      <c r="G39" s="46" t="s">
        <v>1851</v>
      </c>
      <c r="H39" s="46" t="s">
        <v>44</v>
      </c>
      <c r="I39" s="46" t="s">
        <v>3211</v>
      </c>
      <c r="J39" s="46" t="s">
        <v>72</v>
      </c>
      <c r="K39" s="46" t="s">
        <v>73</v>
      </c>
      <c r="L39" s="46" t="s">
        <v>23</v>
      </c>
      <c r="M39" s="145">
        <v>0</v>
      </c>
      <c r="N39" s="148">
        <v>24</v>
      </c>
      <c r="O39" s="148">
        <v>8</v>
      </c>
      <c r="P39" s="151"/>
    </row>
    <row r="40" spans="1:16" ht="36" x14ac:dyDescent="0.25">
      <c r="A40" s="146"/>
      <c r="B40" s="146"/>
      <c r="C40" s="46" t="s">
        <v>2061</v>
      </c>
      <c r="D40" s="46" t="s">
        <v>26</v>
      </c>
      <c r="E40" s="46" t="s">
        <v>2077</v>
      </c>
      <c r="F40" s="46" t="s">
        <v>1552</v>
      </c>
      <c r="G40" s="46" t="s">
        <v>1755</v>
      </c>
      <c r="H40" s="46" t="s">
        <v>119</v>
      </c>
      <c r="I40" s="46" t="s">
        <v>3211</v>
      </c>
      <c r="J40" s="46" t="s">
        <v>474</v>
      </c>
      <c r="K40" s="46" t="s">
        <v>23</v>
      </c>
      <c r="L40" s="46" t="s">
        <v>274</v>
      </c>
      <c r="M40" s="146"/>
      <c r="N40" s="149"/>
      <c r="O40" s="149"/>
      <c r="P40" s="151"/>
    </row>
    <row r="41" spans="1:16" ht="36" x14ac:dyDescent="0.25">
      <c r="A41" s="147"/>
      <c r="B41" s="147"/>
      <c r="C41" s="46" t="s">
        <v>2078</v>
      </c>
      <c r="D41" s="46" t="s">
        <v>26</v>
      </c>
      <c r="E41" s="46" t="s">
        <v>750</v>
      </c>
      <c r="F41" s="46" t="s">
        <v>1520</v>
      </c>
      <c r="G41" s="46" t="s">
        <v>2079</v>
      </c>
      <c r="H41" s="46" t="s">
        <v>21</v>
      </c>
      <c r="I41" s="46" t="s">
        <v>3284</v>
      </c>
      <c r="J41" s="46" t="s">
        <v>149</v>
      </c>
      <c r="K41" s="46" t="s">
        <v>92</v>
      </c>
      <c r="L41" s="46" t="s">
        <v>23</v>
      </c>
      <c r="M41" s="147"/>
      <c r="N41" s="150"/>
      <c r="O41" s="150"/>
      <c r="P41" s="151"/>
    </row>
    <row r="42" spans="1:16" ht="25" customHeight="1" x14ac:dyDescent="0.25">
      <c r="A42" s="145" t="s">
        <v>1656</v>
      </c>
      <c r="B42" s="145" t="s">
        <v>2864</v>
      </c>
      <c r="C42" s="46" t="s">
        <v>1658</v>
      </c>
      <c r="D42" s="46" t="s">
        <v>17</v>
      </c>
      <c r="E42" s="46" t="s">
        <v>301</v>
      </c>
      <c r="F42" s="46" t="s">
        <v>19</v>
      </c>
      <c r="G42" s="46" t="s">
        <v>1659</v>
      </c>
      <c r="H42" s="46" t="s">
        <v>21</v>
      </c>
      <c r="I42" s="46" t="s">
        <v>3206</v>
      </c>
      <c r="J42" s="46" t="s">
        <v>91</v>
      </c>
      <c r="K42" s="46" t="s">
        <v>92</v>
      </c>
      <c r="L42" s="46" t="s">
        <v>23</v>
      </c>
      <c r="M42" s="145" t="s">
        <v>106</v>
      </c>
      <c r="N42" s="148">
        <v>37.112000000000002</v>
      </c>
      <c r="O42" s="148">
        <v>0</v>
      </c>
      <c r="P42" s="151"/>
    </row>
    <row r="43" spans="1:16" ht="25" customHeight="1" x14ac:dyDescent="0.25">
      <c r="A43" s="147"/>
      <c r="B43" s="147"/>
      <c r="C43" s="46" t="s">
        <v>1660</v>
      </c>
      <c r="D43" s="46" t="s">
        <v>40</v>
      </c>
      <c r="E43" s="46" t="s">
        <v>1661</v>
      </c>
      <c r="F43" s="46" t="s">
        <v>843</v>
      </c>
      <c r="G43" s="46" t="s">
        <v>1662</v>
      </c>
      <c r="H43" s="46" t="s">
        <v>111</v>
      </c>
      <c r="I43" s="46" t="s">
        <v>3207</v>
      </c>
      <c r="J43" s="46" t="s">
        <v>399</v>
      </c>
      <c r="K43" s="46" t="s">
        <v>1663</v>
      </c>
      <c r="L43" s="46" t="s">
        <v>23</v>
      </c>
      <c r="M43" s="147"/>
      <c r="N43" s="150"/>
      <c r="O43" s="150"/>
      <c r="P43" s="151"/>
    </row>
    <row r="44" spans="1:16" ht="25" customHeight="1" x14ac:dyDescent="0.25">
      <c r="A44" s="145" t="s">
        <v>1664</v>
      </c>
      <c r="B44" s="145" t="s">
        <v>100</v>
      </c>
      <c r="C44" s="46" t="s">
        <v>1665</v>
      </c>
      <c r="D44" s="46" t="s">
        <v>17</v>
      </c>
      <c r="E44" s="46" t="s">
        <v>1666</v>
      </c>
      <c r="F44" s="46" t="s">
        <v>19</v>
      </c>
      <c r="G44" s="46" t="s">
        <v>1667</v>
      </c>
      <c r="H44" s="46" t="s">
        <v>21</v>
      </c>
      <c r="I44" s="46" t="s">
        <v>3209</v>
      </c>
      <c r="J44" s="46" t="s">
        <v>91</v>
      </c>
      <c r="K44" s="46" t="s">
        <v>92</v>
      </c>
      <c r="L44" s="46" t="s">
        <v>23</v>
      </c>
      <c r="M44" s="145" t="s">
        <v>24</v>
      </c>
      <c r="N44" s="148">
        <v>24</v>
      </c>
      <c r="O44" s="148">
        <v>4</v>
      </c>
      <c r="P44" s="151"/>
    </row>
    <row r="45" spans="1:16" ht="25" customHeight="1" x14ac:dyDescent="0.25">
      <c r="A45" s="146"/>
      <c r="B45" s="146"/>
      <c r="C45" s="46" t="s">
        <v>1668</v>
      </c>
      <c r="D45" s="46" t="s">
        <v>17</v>
      </c>
      <c r="E45" s="46" t="s">
        <v>289</v>
      </c>
      <c r="F45" s="46" t="s">
        <v>19</v>
      </c>
      <c r="G45" s="46" t="s">
        <v>881</v>
      </c>
      <c r="H45" s="46" t="s">
        <v>21</v>
      </c>
      <c r="I45" s="46" t="s">
        <v>3209</v>
      </c>
      <c r="J45" s="46" t="s">
        <v>91</v>
      </c>
      <c r="K45" s="46" t="s">
        <v>92</v>
      </c>
      <c r="L45" s="46" t="s">
        <v>23</v>
      </c>
      <c r="M45" s="146"/>
      <c r="N45" s="149"/>
      <c r="O45" s="149"/>
      <c r="P45" s="151"/>
    </row>
    <row r="46" spans="1:16" ht="25" customHeight="1" x14ac:dyDescent="0.25">
      <c r="A46" s="147"/>
      <c r="B46" s="147"/>
      <c r="C46" s="46" t="s">
        <v>1669</v>
      </c>
      <c r="D46" s="46" t="s">
        <v>26</v>
      </c>
      <c r="E46" s="46" t="s">
        <v>53</v>
      </c>
      <c r="F46" s="46" t="s">
        <v>1008</v>
      </c>
      <c r="G46" s="46" t="s">
        <v>29</v>
      </c>
      <c r="H46" s="46" t="s">
        <v>595</v>
      </c>
      <c r="I46" s="46" t="s">
        <v>3211</v>
      </c>
      <c r="J46" s="46" t="s">
        <v>85</v>
      </c>
      <c r="K46" s="46" t="s">
        <v>23</v>
      </c>
      <c r="L46" s="46" t="s">
        <v>482</v>
      </c>
      <c r="M46" s="147"/>
      <c r="N46" s="150"/>
      <c r="O46" s="150"/>
      <c r="P46" s="151"/>
    </row>
    <row r="47" spans="1:16" ht="25" customHeight="1" x14ac:dyDescent="0.25">
      <c r="A47" s="145" t="s">
        <v>1687</v>
      </c>
      <c r="B47" s="145" t="s">
        <v>15</v>
      </c>
      <c r="C47" s="46" t="s">
        <v>1688</v>
      </c>
      <c r="D47" s="46" t="s">
        <v>17</v>
      </c>
      <c r="E47" s="46" t="s">
        <v>1689</v>
      </c>
      <c r="F47" s="46" t="s">
        <v>95</v>
      </c>
      <c r="G47" s="46" t="s">
        <v>1690</v>
      </c>
      <c r="H47" s="46" t="s">
        <v>21</v>
      </c>
      <c r="I47" s="46" t="s">
        <v>3209</v>
      </c>
      <c r="J47" s="46" t="s">
        <v>91</v>
      </c>
      <c r="K47" s="46" t="s">
        <v>92</v>
      </c>
      <c r="L47" s="46" t="s">
        <v>23</v>
      </c>
      <c r="M47" s="145">
        <v>30</v>
      </c>
      <c r="N47" s="148">
        <v>46</v>
      </c>
      <c r="O47" s="148">
        <v>16</v>
      </c>
      <c r="P47" s="151"/>
    </row>
    <row r="48" spans="1:16" ht="25" customHeight="1" x14ac:dyDescent="0.25">
      <c r="A48" s="146"/>
      <c r="B48" s="146"/>
      <c r="C48" s="46" t="s">
        <v>1691</v>
      </c>
      <c r="D48" s="46" t="s">
        <v>17</v>
      </c>
      <c r="E48" s="46" t="s">
        <v>1692</v>
      </c>
      <c r="F48" s="46" t="s">
        <v>89</v>
      </c>
      <c r="G48" s="46" t="s">
        <v>1693</v>
      </c>
      <c r="H48" s="46" t="s">
        <v>21</v>
      </c>
      <c r="I48" s="46" t="s">
        <v>3219</v>
      </c>
      <c r="J48" s="46" t="s">
        <v>91</v>
      </c>
      <c r="K48" s="46" t="s">
        <v>92</v>
      </c>
      <c r="L48" s="46" t="s">
        <v>23</v>
      </c>
      <c r="M48" s="146"/>
      <c r="N48" s="149"/>
      <c r="O48" s="149"/>
      <c r="P48" s="151"/>
    </row>
    <row r="49" spans="1:16" ht="25" customHeight="1" x14ac:dyDescent="0.25">
      <c r="A49" s="146"/>
      <c r="B49" s="146"/>
      <c r="C49" s="46" t="s">
        <v>1694</v>
      </c>
      <c r="D49" s="46" t="s">
        <v>17</v>
      </c>
      <c r="E49" s="46" t="s">
        <v>811</v>
      </c>
      <c r="F49" s="46" t="s">
        <v>19</v>
      </c>
      <c r="G49" s="46" t="s">
        <v>1695</v>
      </c>
      <c r="H49" s="46" t="s">
        <v>21</v>
      </c>
      <c r="I49" s="46" t="s">
        <v>3209</v>
      </c>
      <c r="J49" s="46" t="s">
        <v>91</v>
      </c>
      <c r="K49" s="46" t="s">
        <v>92</v>
      </c>
      <c r="L49" s="46" t="s">
        <v>23</v>
      </c>
      <c r="M49" s="146"/>
      <c r="N49" s="149"/>
      <c r="O49" s="149"/>
      <c r="P49" s="151"/>
    </row>
    <row r="50" spans="1:16" ht="25" customHeight="1" x14ac:dyDescent="0.25">
      <c r="A50" s="146"/>
      <c r="B50" s="146"/>
      <c r="C50" s="46" t="s">
        <v>1696</v>
      </c>
      <c r="D50" s="46" t="s">
        <v>26</v>
      </c>
      <c r="E50" s="46" t="s">
        <v>53</v>
      </c>
      <c r="F50" s="46" t="s">
        <v>635</v>
      </c>
      <c r="G50" s="46" t="s">
        <v>1697</v>
      </c>
      <c r="H50" s="46" t="s">
        <v>30</v>
      </c>
      <c r="I50" s="46" t="s">
        <v>3211</v>
      </c>
      <c r="J50" s="46" t="s">
        <v>85</v>
      </c>
      <c r="K50" s="46" t="s">
        <v>23</v>
      </c>
      <c r="L50" s="46" t="s">
        <v>1698</v>
      </c>
      <c r="M50" s="146"/>
      <c r="N50" s="149"/>
      <c r="O50" s="149"/>
      <c r="P50" s="151"/>
    </row>
    <row r="51" spans="1:16" ht="25" customHeight="1" x14ac:dyDescent="0.25">
      <c r="A51" s="147"/>
      <c r="B51" s="147"/>
      <c r="C51" s="46" t="s">
        <v>1669</v>
      </c>
      <c r="D51" s="46" t="s">
        <v>26</v>
      </c>
      <c r="E51" s="46" t="s">
        <v>53</v>
      </c>
      <c r="F51" s="46" t="s">
        <v>416</v>
      </c>
      <c r="G51" s="46" t="s">
        <v>29</v>
      </c>
      <c r="H51" s="46" t="s">
        <v>36</v>
      </c>
      <c r="I51" s="46" t="s">
        <v>3211</v>
      </c>
      <c r="J51" s="46" t="s">
        <v>85</v>
      </c>
      <c r="K51" s="46" t="s">
        <v>23</v>
      </c>
      <c r="L51" s="46" t="s">
        <v>38</v>
      </c>
      <c r="M51" s="147"/>
      <c r="N51" s="150"/>
      <c r="O51" s="150"/>
      <c r="P51" s="151"/>
    </row>
    <row r="52" spans="1:16" ht="25" customHeight="1" x14ac:dyDescent="0.25">
      <c r="A52" s="145" t="s">
        <v>1699</v>
      </c>
      <c r="B52" s="145" t="s">
        <v>1657</v>
      </c>
      <c r="C52" s="46" t="s">
        <v>1700</v>
      </c>
      <c r="D52" s="46" t="s">
        <v>17</v>
      </c>
      <c r="E52" s="46" t="s">
        <v>1379</v>
      </c>
      <c r="F52" s="46" t="s">
        <v>187</v>
      </c>
      <c r="G52" s="46" t="s">
        <v>228</v>
      </c>
      <c r="H52" s="46" t="s">
        <v>21</v>
      </c>
      <c r="I52" s="46" t="s">
        <v>3220</v>
      </c>
      <c r="J52" s="46" t="s">
        <v>22</v>
      </c>
      <c r="K52" s="46" t="s">
        <v>23</v>
      </c>
      <c r="L52" s="46" t="s">
        <v>24</v>
      </c>
      <c r="M52" s="145">
        <v>30</v>
      </c>
      <c r="N52" s="148">
        <v>30</v>
      </c>
      <c r="O52" s="148">
        <v>0</v>
      </c>
      <c r="P52" s="151"/>
    </row>
    <row r="53" spans="1:16" ht="25" customHeight="1" x14ac:dyDescent="0.25">
      <c r="A53" s="147"/>
      <c r="B53" s="147"/>
      <c r="C53" s="46" t="s">
        <v>1701</v>
      </c>
      <c r="D53" s="46" t="s">
        <v>17</v>
      </c>
      <c r="E53" s="46" t="s">
        <v>289</v>
      </c>
      <c r="F53" s="46" t="s">
        <v>109</v>
      </c>
      <c r="G53" s="46" t="s">
        <v>881</v>
      </c>
      <c r="H53" s="46" t="s">
        <v>21</v>
      </c>
      <c r="I53" s="46" t="s">
        <v>3222</v>
      </c>
      <c r="J53" s="46" t="s">
        <v>91</v>
      </c>
      <c r="K53" s="46" t="s">
        <v>92</v>
      </c>
      <c r="L53" s="46" t="s">
        <v>23</v>
      </c>
      <c r="M53" s="147"/>
      <c r="N53" s="150"/>
      <c r="O53" s="150"/>
      <c r="P53" s="151"/>
    </row>
    <row r="54" spans="1:16" ht="25" customHeight="1" x14ac:dyDescent="0.25">
      <c r="A54" s="145" t="s">
        <v>1702</v>
      </c>
      <c r="B54" s="145" t="s">
        <v>1657</v>
      </c>
      <c r="C54" s="46" t="s">
        <v>1703</v>
      </c>
      <c r="D54" s="46" t="s">
        <v>17</v>
      </c>
      <c r="E54" s="46" t="s">
        <v>1704</v>
      </c>
      <c r="F54" s="46" t="s">
        <v>89</v>
      </c>
      <c r="G54" s="46" t="s">
        <v>1705</v>
      </c>
      <c r="H54" s="46" t="s">
        <v>30</v>
      </c>
      <c r="I54" s="46" t="s">
        <v>3223</v>
      </c>
      <c r="J54" s="46" t="s">
        <v>22</v>
      </c>
      <c r="K54" s="46" t="s">
        <v>23</v>
      </c>
      <c r="L54" s="46" t="s">
        <v>287</v>
      </c>
      <c r="M54" s="145">
        <v>30</v>
      </c>
      <c r="N54" s="148">
        <v>59.65</v>
      </c>
      <c r="O54" s="148">
        <v>29.65</v>
      </c>
      <c r="P54" s="151"/>
    </row>
    <row r="55" spans="1:16" ht="25" customHeight="1" x14ac:dyDescent="0.25">
      <c r="A55" s="146"/>
      <c r="B55" s="146"/>
      <c r="C55" s="46" t="s">
        <v>1706</v>
      </c>
      <c r="D55" s="46" t="s">
        <v>17</v>
      </c>
      <c r="E55" s="46" t="s">
        <v>577</v>
      </c>
      <c r="F55" s="46" t="s">
        <v>103</v>
      </c>
      <c r="G55" s="46" t="s">
        <v>1707</v>
      </c>
      <c r="H55" s="46" t="s">
        <v>21</v>
      </c>
      <c r="I55" s="46" t="s">
        <v>3225</v>
      </c>
      <c r="J55" s="46" t="s">
        <v>91</v>
      </c>
      <c r="K55" s="46" t="s">
        <v>92</v>
      </c>
      <c r="L55" s="46" t="s">
        <v>23</v>
      </c>
      <c r="M55" s="146"/>
      <c r="N55" s="149"/>
      <c r="O55" s="149"/>
      <c r="P55" s="151"/>
    </row>
    <row r="56" spans="1:16" ht="25" customHeight="1" x14ac:dyDescent="0.25">
      <c r="A56" s="146"/>
      <c r="B56" s="146"/>
      <c r="C56" s="46" t="s">
        <v>1708</v>
      </c>
      <c r="D56" s="46" t="s">
        <v>17</v>
      </c>
      <c r="E56" s="46" t="s">
        <v>136</v>
      </c>
      <c r="F56" s="46" t="s">
        <v>272</v>
      </c>
      <c r="G56" s="46" t="s">
        <v>131</v>
      </c>
      <c r="H56" s="46" t="s">
        <v>30</v>
      </c>
      <c r="I56" s="46" t="s">
        <v>3226</v>
      </c>
      <c r="J56" s="46" t="s">
        <v>138</v>
      </c>
      <c r="K56" s="46" t="s">
        <v>32</v>
      </c>
      <c r="L56" s="46" t="s">
        <v>23</v>
      </c>
      <c r="M56" s="146"/>
      <c r="N56" s="149"/>
      <c r="O56" s="149"/>
      <c r="P56" s="151"/>
    </row>
    <row r="57" spans="1:16" ht="25" customHeight="1" x14ac:dyDescent="0.25">
      <c r="A57" s="146"/>
      <c r="B57" s="146"/>
      <c r="C57" s="46" t="s">
        <v>1709</v>
      </c>
      <c r="D57" s="46" t="s">
        <v>26</v>
      </c>
      <c r="E57" s="46" t="s">
        <v>1710</v>
      </c>
      <c r="F57" s="46" t="s">
        <v>1711</v>
      </c>
      <c r="G57" s="46" t="s">
        <v>1712</v>
      </c>
      <c r="H57" s="46" t="s">
        <v>119</v>
      </c>
      <c r="I57" s="46" t="s">
        <v>3211</v>
      </c>
      <c r="J57" s="46" t="s">
        <v>85</v>
      </c>
      <c r="K57" s="46" t="s">
        <v>23</v>
      </c>
      <c r="L57" s="46" t="s">
        <v>482</v>
      </c>
      <c r="M57" s="146"/>
      <c r="N57" s="149"/>
      <c r="O57" s="149"/>
      <c r="P57" s="151"/>
    </row>
    <row r="58" spans="1:16" ht="25" customHeight="1" x14ac:dyDescent="0.25">
      <c r="A58" s="146"/>
      <c r="B58" s="146"/>
      <c r="C58" s="46" t="s">
        <v>1713</v>
      </c>
      <c r="D58" s="46" t="s">
        <v>26</v>
      </c>
      <c r="E58" s="46" t="s">
        <v>1714</v>
      </c>
      <c r="F58" s="46" t="s">
        <v>83</v>
      </c>
      <c r="G58" s="46" t="s">
        <v>1715</v>
      </c>
      <c r="H58" s="46" t="s">
        <v>845</v>
      </c>
      <c r="I58" s="46" t="s">
        <v>3211</v>
      </c>
      <c r="J58" s="46" t="s">
        <v>31</v>
      </c>
      <c r="K58" s="46">
        <v>0.5</v>
      </c>
      <c r="L58" s="46" t="s">
        <v>23</v>
      </c>
      <c r="M58" s="146"/>
      <c r="N58" s="149"/>
      <c r="O58" s="149"/>
      <c r="P58" s="151"/>
    </row>
    <row r="59" spans="1:16" ht="25" customHeight="1" x14ac:dyDescent="0.25">
      <c r="A59" s="146"/>
      <c r="B59" s="146"/>
      <c r="C59" s="46" t="s">
        <v>1716</v>
      </c>
      <c r="D59" s="46" t="s">
        <v>26</v>
      </c>
      <c r="E59" s="46" t="s">
        <v>1714</v>
      </c>
      <c r="F59" s="46" t="s">
        <v>83</v>
      </c>
      <c r="G59" s="46" t="s">
        <v>1717</v>
      </c>
      <c r="H59" s="46" t="s">
        <v>264</v>
      </c>
      <c r="I59" s="46" t="s">
        <v>3211</v>
      </c>
      <c r="J59" s="46" t="s">
        <v>31</v>
      </c>
      <c r="K59" s="46">
        <v>0.75</v>
      </c>
      <c r="L59" s="46" t="s">
        <v>23</v>
      </c>
      <c r="M59" s="146"/>
      <c r="N59" s="149"/>
      <c r="O59" s="149"/>
      <c r="P59" s="151"/>
    </row>
    <row r="60" spans="1:16" ht="25" customHeight="1" x14ac:dyDescent="0.25">
      <c r="A60" s="147"/>
      <c r="B60" s="147"/>
      <c r="C60" s="46" t="s">
        <v>1718</v>
      </c>
      <c r="D60" s="46" t="s">
        <v>40</v>
      </c>
      <c r="E60" s="46" t="s">
        <v>1534</v>
      </c>
      <c r="F60" s="46" t="s">
        <v>416</v>
      </c>
      <c r="G60" s="46" t="s">
        <v>1719</v>
      </c>
      <c r="H60" s="46" t="s">
        <v>62</v>
      </c>
      <c r="I60" s="46" t="s">
        <v>3227</v>
      </c>
      <c r="J60" s="46" t="s">
        <v>596</v>
      </c>
      <c r="K60" s="46" t="s">
        <v>23</v>
      </c>
      <c r="L60" s="46" t="s">
        <v>1720</v>
      </c>
      <c r="M60" s="147"/>
      <c r="N60" s="150"/>
      <c r="O60" s="150"/>
      <c r="P60" s="151"/>
    </row>
    <row r="61" spans="1:16" ht="25" customHeight="1" x14ac:dyDescent="0.25">
      <c r="A61" s="145" t="s">
        <v>1721</v>
      </c>
      <c r="B61" s="145" t="s">
        <v>15</v>
      </c>
      <c r="C61" s="46" t="s">
        <v>1722</v>
      </c>
      <c r="D61" s="46" t="s">
        <v>17</v>
      </c>
      <c r="E61" s="46" t="s">
        <v>1723</v>
      </c>
      <c r="F61" s="46" t="s">
        <v>95</v>
      </c>
      <c r="G61" s="46" t="s">
        <v>1724</v>
      </c>
      <c r="H61" s="46" t="s">
        <v>21</v>
      </c>
      <c r="I61" s="46" t="s">
        <v>3206</v>
      </c>
      <c r="J61" s="46" t="s">
        <v>91</v>
      </c>
      <c r="K61" s="46" t="s">
        <v>92</v>
      </c>
      <c r="L61" s="46" t="s">
        <v>23</v>
      </c>
      <c r="M61" s="145">
        <v>30</v>
      </c>
      <c r="N61" s="148">
        <v>30</v>
      </c>
      <c r="O61" s="148">
        <v>0</v>
      </c>
      <c r="P61" s="151"/>
    </row>
    <row r="62" spans="1:16" ht="25" customHeight="1" x14ac:dyDescent="0.25">
      <c r="A62" s="146"/>
      <c r="B62" s="146"/>
      <c r="C62" s="46" t="s">
        <v>1725</v>
      </c>
      <c r="D62" s="46" t="s">
        <v>17</v>
      </c>
      <c r="E62" s="46" t="s">
        <v>1726</v>
      </c>
      <c r="F62" s="46" t="s">
        <v>95</v>
      </c>
      <c r="G62" s="46" t="s">
        <v>1727</v>
      </c>
      <c r="H62" s="46" t="s">
        <v>21</v>
      </c>
      <c r="I62" s="46" t="s">
        <v>3206</v>
      </c>
      <c r="J62" s="46" t="s">
        <v>91</v>
      </c>
      <c r="K62" s="46" t="s">
        <v>92</v>
      </c>
      <c r="L62" s="46" t="s">
        <v>23</v>
      </c>
      <c r="M62" s="146"/>
      <c r="N62" s="149"/>
      <c r="O62" s="149"/>
      <c r="P62" s="151"/>
    </row>
    <row r="63" spans="1:16" ht="25" customHeight="1" x14ac:dyDescent="0.25">
      <c r="A63" s="147"/>
      <c r="B63" s="147"/>
      <c r="C63" s="46" t="s">
        <v>1728</v>
      </c>
      <c r="D63" s="46" t="s">
        <v>17</v>
      </c>
      <c r="E63" s="46" t="s">
        <v>883</v>
      </c>
      <c r="F63" s="46" t="s">
        <v>95</v>
      </c>
      <c r="G63" s="46" t="s">
        <v>884</v>
      </c>
      <c r="H63" s="46" t="s">
        <v>21</v>
      </c>
      <c r="I63" s="46" t="s">
        <v>3206</v>
      </c>
      <c r="J63" s="46" t="s">
        <v>91</v>
      </c>
      <c r="K63" s="46" t="s">
        <v>92</v>
      </c>
      <c r="L63" s="46" t="s">
        <v>23</v>
      </c>
      <c r="M63" s="147"/>
      <c r="N63" s="150"/>
      <c r="O63" s="150"/>
      <c r="P63" s="151"/>
    </row>
    <row r="64" spans="1:16" ht="25" customHeight="1" x14ac:dyDescent="0.25">
      <c r="A64" s="145" t="s">
        <v>1767</v>
      </c>
      <c r="B64" s="145" t="s">
        <v>15</v>
      </c>
      <c r="C64" s="46" t="s">
        <v>1768</v>
      </c>
      <c r="D64" s="46" t="s">
        <v>26</v>
      </c>
      <c r="E64" s="46" t="s">
        <v>1769</v>
      </c>
      <c r="F64" s="46" t="s">
        <v>1770</v>
      </c>
      <c r="G64" s="46" t="s">
        <v>1771</v>
      </c>
      <c r="H64" s="46" t="s">
        <v>111</v>
      </c>
      <c r="I64" s="46" t="s">
        <v>3238</v>
      </c>
      <c r="J64" s="46" t="s">
        <v>72</v>
      </c>
      <c r="K64" s="46" t="s">
        <v>117</v>
      </c>
      <c r="L64" s="46" t="s">
        <v>23</v>
      </c>
      <c r="M64" s="145">
        <v>22.5</v>
      </c>
      <c r="N64" s="148">
        <v>23</v>
      </c>
      <c r="O64" s="148">
        <v>0</v>
      </c>
      <c r="P64" s="151"/>
    </row>
    <row r="65" spans="1:16" ht="25" customHeight="1" x14ac:dyDescent="0.25">
      <c r="A65" s="147"/>
      <c r="B65" s="147"/>
      <c r="C65" s="46" t="s">
        <v>1772</v>
      </c>
      <c r="D65" s="46" t="s">
        <v>26</v>
      </c>
      <c r="E65" s="46" t="s">
        <v>1773</v>
      </c>
      <c r="F65" s="46" t="s">
        <v>1116</v>
      </c>
      <c r="G65" s="46" t="s">
        <v>29</v>
      </c>
      <c r="H65" s="46" t="s">
        <v>21</v>
      </c>
      <c r="I65" s="46" t="s">
        <v>3240</v>
      </c>
      <c r="J65" s="46" t="s">
        <v>149</v>
      </c>
      <c r="K65" s="46" t="s">
        <v>92</v>
      </c>
      <c r="L65" s="46" t="s">
        <v>23</v>
      </c>
      <c r="M65" s="147"/>
      <c r="N65" s="150"/>
      <c r="O65" s="150"/>
      <c r="P65" s="151"/>
    </row>
    <row r="66" spans="1:16" ht="25" customHeight="1" x14ac:dyDescent="0.25">
      <c r="A66" s="145" t="s">
        <v>1774</v>
      </c>
      <c r="B66" s="145" t="s">
        <v>15</v>
      </c>
      <c r="C66" s="46" t="s">
        <v>1775</v>
      </c>
      <c r="D66" s="46" t="s">
        <v>26</v>
      </c>
      <c r="E66" s="46" t="s">
        <v>1776</v>
      </c>
      <c r="F66" s="46" t="s">
        <v>629</v>
      </c>
      <c r="G66" s="46" t="s">
        <v>1777</v>
      </c>
      <c r="H66" s="46" t="s">
        <v>44</v>
      </c>
      <c r="I66" s="46" t="s">
        <v>3213</v>
      </c>
      <c r="J66" s="46" t="s">
        <v>31</v>
      </c>
      <c r="K66" s="46" t="s">
        <v>295</v>
      </c>
      <c r="L66" s="46" t="s">
        <v>23</v>
      </c>
      <c r="M66" s="145">
        <v>30</v>
      </c>
      <c r="N66" s="148">
        <v>47.05</v>
      </c>
      <c r="O66" s="148">
        <v>17.05</v>
      </c>
      <c r="P66" s="151"/>
    </row>
    <row r="67" spans="1:16" ht="36" x14ac:dyDescent="0.25">
      <c r="A67" s="146"/>
      <c r="B67" s="146"/>
      <c r="C67" s="46" t="s">
        <v>1778</v>
      </c>
      <c r="D67" s="46" t="s">
        <v>26</v>
      </c>
      <c r="E67" s="46" t="s">
        <v>1779</v>
      </c>
      <c r="F67" s="46" t="s">
        <v>1023</v>
      </c>
      <c r="G67" s="46" t="s">
        <v>1780</v>
      </c>
      <c r="H67" s="46" t="s">
        <v>153</v>
      </c>
      <c r="I67" s="46" t="s">
        <v>3241</v>
      </c>
      <c r="J67" s="46" t="s">
        <v>72</v>
      </c>
      <c r="K67" s="46" t="s">
        <v>154</v>
      </c>
      <c r="L67" s="46" t="s">
        <v>23</v>
      </c>
      <c r="M67" s="146"/>
      <c r="N67" s="149"/>
      <c r="O67" s="149"/>
      <c r="P67" s="151"/>
    </row>
    <row r="68" spans="1:16" ht="25" customHeight="1" x14ac:dyDescent="0.25">
      <c r="A68" s="147"/>
      <c r="B68" s="147"/>
      <c r="C68" s="46" t="s">
        <v>1781</v>
      </c>
      <c r="D68" s="46" t="s">
        <v>40</v>
      </c>
      <c r="E68" s="46" t="s">
        <v>1782</v>
      </c>
      <c r="F68" s="46" t="s">
        <v>989</v>
      </c>
      <c r="G68" s="46" t="s">
        <v>1783</v>
      </c>
      <c r="H68" s="46" t="s">
        <v>44</v>
      </c>
      <c r="I68" s="46" t="s">
        <v>3243</v>
      </c>
      <c r="J68" s="46" t="s">
        <v>596</v>
      </c>
      <c r="K68" s="46" t="s">
        <v>23</v>
      </c>
      <c r="L68" s="46" t="s">
        <v>1784</v>
      </c>
      <c r="M68" s="147"/>
      <c r="N68" s="150"/>
      <c r="O68" s="150"/>
      <c r="P68" s="151"/>
    </row>
    <row r="69" spans="1:16" ht="25" customHeight="1" x14ac:dyDescent="0.25">
      <c r="A69" s="145" t="s">
        <v>1785</v>
      </c>
      <c r="B69" s="145" t="s">
        <v>15</v>
      </c>
      <c r="C69" s="46" t="s">
        <v>1786</v>
      </c>
      <c r="D69" s="46" t="s">
        <v>17</v>
      </c>
      <c r="E69" s="46" t="s">
        <v>289</v>
      </c>
      <c r="F69" s="46" t="s">
        <v>95</v>
      </c>
      <c r="G69" s="46" t="s">
        <v>881</v>
      </c>
      <c r="H69" s="46" t="s">
        <v>21</v>
      </c>
      <c r="I69" s="46" t="s">
        <v>3245</v>
      </c>
      <c r="J69" s="46" t="s">
        <v>91</v>
      </c>
      <c r="K69" s="46" t="s">
        <v>92</v>
      </c>
      <c r="L69" s="46" t="s">
        <v>23</v>
      </c>
      <c r="M69" s="145">
        <v>30</v>
      </c>
      <c r="N69" s="148">
        <v>38.25</v>
      </c>
      <c r="O69" s="148">
        <v>5.25</v>
      </c>
      <c r="P69" s="151"/>
    </row>
    <row r="70" spans="1:16" ht="25" customHeight="1" x14ac:dyDescent="0.25">
      <c r="A70" s="146"/>
      <c r="B70" s="146"/>
      <c r="C70" s="46" t="s">
        <v>1787</v>
      </c>
      <c r="D70" s="46" t="s">
        <v>17</v>
      </c>
      <c r="E70" s="46" t="s">
        <v>1123</v>
      </c>
      <c r="F70" s="46" t="s">
        <v>98</v>
      </c>
      <c r="G70" s="46" t="s">
        <v>1788</v>
      </c>
      <c r="H70" s="46" t="s">
        <v>30</v>
      </c>
      <c r="I70" s="46" t="s">
        <v>3246</v>
      </c>
      <c r="J70" s="46" t="s">
        <v>232</v>
      </c>
      <c r="K70" s="46" t="s">
        <v>23</v>
      </c>
      <c r="L70" s="46" t="s">
        <v>469</v>
      </c>
      <c r="M70" s="146"/>
      <c r="N70" s="149"/>
      <c r="O70" s="149"/>
      <c r="P70" s="151"/>
    </row>
    <row r="71" spans="1:16" ht="36" x14ac:dyDescent="0.25">
      <c r="A71" s="146"/>
      <c r="B71" s="146"/>
      <c r="C71" s="46" t="s">
        <v>1789</v>
      </c>
      <c r="D71" s="46" t="s">
        <v>17</v>
      </c>
      <c r="E71" s="46" t="s">
        <v>967</v>
      </c>
      <c r="F71" s="46" t="s">
        <v>19</v>
      </c>
      <c r="G71" s="46" t="s">
        <v>968</v>
      </c>
      <c r="H71" s="46" t="s">
        <v>21</v>
      </c>
      <c r="I71" s="46" t="s">
        <v>3245</v>
      </c>
      <c r="J71" s="46" t="s">
        <v>91</v>
      </c>
      <c r="K71" s="46" t="s">
        <v>92</v>
      </c>
      <c r="L71" s="46" t="s">
        <v>23</v>
      </c>
      <c r="M71" s="146"/>
      <c r="N71" s="149"/>
      <c r="O71" s="149"/>
      <c r="P71" s="151"/>
    </row>
    <row r="72" spans="1:16" ht="25" customHeight="1" x14ac:dyDescent="0.25">
      <c r="A72" s="146"/>
      <c r="B72" s="146"/>
      <c r="C72" s="46" t="s">
        <v>1790</v>
      </c>
      <c r="D72" s="46" t="s">
        <v>17</v>
      </c>
      <c r="E72" s="46" t="s">
        <v>1791</v>
      </c>
      <c r="F72" s="46" t="s">
        <v>19</v>
      </c>
      <c r="G72" s="46" t="s">
        <v>1792</v>
      </c>
      <c r="H72" s="46" t="s">
        <v>21</v>
      </c>
      <c r="I72" s="46" t="s">
        <v>3206</v>
      </c>
      <c r="J72" s="46" t="s">
        <v>91</v>
      </c>
      <c r="K72" s="46" t="s">
        <v>92</v>
      </c>
      <c r="L72" s="46" t="s">
        <v>23</v>
      </c>
      <c r="M72" s="146"/>
      <c r="N72" s="149"/>
      <c r="O72" s="149"/>
      <c r="P72" s="151"/>
    </row>
    <row r="73" spans="1:16" ht="25" customHeight="1" x14ac:dyDescent="0.25">
      <c r="A73" s="147"/>
      <c r="B73" s="147"/>
      <c r="C73" s="46" t="s">
        <v>1793</v>
      </c>
      <c r="D73" s="46" t="s">
        <v>26</v>
      </c>
      <c r="E73" s="46" t="s">
        <v>149</v>
      </c>
      <c r="F73" s="46" t="s">
        <v>1129</v>
      </c>
      <c r="G73" s="46" t="s">
        <v>1794</v>
      </c>
      <c r="H73" s="46" t="s">
        <v>44</v>
      </c>
      <c r="I73" s="46" t="s">
        <v>3234</v>
      </c>
      <c r="J73" s="46" t="s">
        <v>149</v>
      </c>
      <c r="K73" s="46" t="s">
        <v>45</v>
      </c>
      <c r="L73" s="46" t="s">
        <v>23</v>
      </c>
      <c r="M73" s="147"/>
      <c r="N73" s="150"/>
      <c r="O73" s="150"/>
      <c r="P73" s="151"/>
    </row>
    <row r="74" spans="1:16" ht="48" x14ac:dyDescent="0.25">
      <c r="A74" s="145" t="s">
        <v>1795</v>
      </c>
      <c r="B74" s="145" t="s">
        <v>100</v>
      </c>
      <c r="C74" s="46" t="s">
        <v>1796</v>
      </c>
      <c r="D74" s="46" t="s">
        <v>17</v>
      </c>
      <c r="E74" s="46" t="s">
        <v>1797</v>
      </c>
      <c r="F74" s="46" t="s">
        <v>214</v>
      </c>
      <c r="G74" s="46" t="s">
        <v>1798</v>
      </c>
      <c r="H74" s="46" t="s">
        <v>111</v>
      </c>
      <c r="I74" s="46" t="s">
        <v>3247</v>
      </c>
      <c r="J74" s="46" t="s">
        <v>91</v>
      </c>
      <c r="K74" s="46" t="s">
        <v>112</v>
      </c>
      <c r="L74" s="46" t="s">
        <v>23</v>
      </c>
      <c r="M74" s="145">
        <v>20</v>
      </c>
      <c r="N74" s="148">
        <v>22.5</v>
      </c>
      <c r="O74" s="148">
        <v>0</v>
      </c>
      <c r="P74" s="151"/>
    </row>
    <row r="75" spans="1:16" ht="25" customHeight="1" x14ac:dyDescent="0.25">
      <c r="A75" s="146"/>
      <c r="B75" s="146"/>
      <c r="C75" s="46" t="s">
        <v>1799</v>
      </c>
      <c r="D75" s="46" t="s">
        <v>17</v>
      </c>
      <c r="E75" s="46" t="s">
        <v>301</v>
      </c>
      <c r="F75" s="46" t="s">
        <v>19</v>
      </c>
      <c r="G75" s="46" t="s">
        <v>302</v>
      </c>
      <c r="H75" s="46" t="s">
        <v>21</v>
      </c>
      <c r="I75" s="46" t="s">
        <v>3248</v>
      </c>
      <c r="J75" s="46" t="s">
        <v>91</v>
      </c>
      <c r="K75" s="46" t="s">
        <v>92</v>
      </c>
      <c r="L75" s="46" t="s">
        <v>23</v>
      </c>
      <c r="M75" s="146"/>
      <c r="N75" s="149"/>
      <c r="O75" s="149"/>
      <c r="P75" s="151"/>
    </row>
    <row r="76" spans="1:16" ht="36" x14ac:dyDescent="0.25">
      <c r="A76" s="146"/>
      <c r="B76" s="146"/>
      <c r="C76" s="46" t="s">
        <v>1800</v>
      </c>
      <c r="D76" s="46" t="s">
        <v>26</v>
      </c>
      <c r="E76" s="46" t="s">
        <v>1801</v>
      </c>
      <c r="F76" s="46" t="s">
        <v>1425</v>
      </c>
      <c r="G76" s="46" t="s">
        <v>1802</v>
      </c>
      <c r="H76" s="46" t="s">
        <v>442</v>
      </c>
      <c r="I76" s="46" t="s">
        <v>3250</v>
      </c>
      <c r="J76" s="46" t="s">
        <v>149</v>
      </c>
      <c r="K76" s="46" t="s">
        <v>591</v>
      </c>
      <c r="L76" s="46" t="s">
        <v>23</v>
      </c>
      <c r="M76" s="146"/>
      <c r="N76" s="149"/>
      <c r="O76" s="149"/>
      <c r="P76" s="151"/>
    </row>
    <row r="77" spans="1:16" ht="25" customHeight="1" x14ac:dyDescent="0.25">
      <c r="A77" s="147"/>
      <c r="B77" s="147"/>
      <c r="C77" s="46" t="s">
        <v>1803</v>
      </c>
      <c r="D77" s="46" t="s">
        <v>26</v>
      </c>
      <c r="E77" s="46" t="s">
        <v>1804</v>
      </c>
      <c r="F77" s="46" t="s">
        <v>1805</v>
      </c>
      <c r="G77" s="46" t="s">
        <v>1806</v>
      </c>
      <c r="H77" s="46" t="s">
        <v>21</v>
      </c>
      <c r="I77" s="46" t="s">
        <v>3252</v>
      </c>
      <c r="J77" s="46" t="s">
        <v>31</v>
      </c>
      <c r="K77" s="46" t="s">
        <v>133</v>
      </c>
      <c r="L77" s="46" t="s">
        <v>23</v>
      </c>
      <c r="M77" s="147"/>
      <c r="N77" s="150"/>
      <c r="O77" s="150"/>
      <c r="P77" s="151"/>
    </row>
    <row r="78" spans="1:16" ht="25" customHeight="1" x14ac:dyDescent="0.25">
      <c r="A78" s="145" t="s">
        <v>1807</v>
      </c>
      <c r="B78" s="145" t="s">
        <v>100</v>
      </c>
      <c r="C78" s="46" t="s">
        <v>1808</v>
      </c>
      <c r="D78" s="46" t="s">
        <v>17</v>
      </c>
      <c r="E78" s="46" t="s">
        <v>1809</v>
      </c>
      <c r="F78" s="46" t="s">
        <v>19</v>
      </c>
      <c r="G78" s="46" t="s">
        <v>1810</v>
      </c>
      <c r="H78" s="46" t="s">
        <v>21</v>
      </c>
      <c r="I78" s="46" t="s">
        <v>3254</v>
      </c>
      <c r="J78" s="46" t="s">
        <v>91</v>
      </c>
      <c r="K78" s="46" t="s">
        <v>92</v>
      </c>
      <c r="L78" s="46" t="s">
        <v>23</v>
      </c>
      <c r="M78" s="145">
        <v>20</v>
      </c>
      <c r="N78" s="148">
        <v>31.5</v>
      </c>
      <c r="O78" s="148">
        <v>11.5</v>
      </c>
      <c r="P78" s="151"/>
    </row>
    <row r="79" spans="1:16" ht="25" customHeight="1" x14ac:dyDescent="0.25">
      <c r="A79" s="146"/>
      <c r="B79" s="146"/>
      <c r="C79" s="46" t="s">
        <v>1709</v>
      </c>
      <c r="D79" s="46" t="s">
        <v>26</v>
      </c>
      <c r="E79" s="46" t="s">
        <v>1811</v>
      </c>
      <c r="F79" s="46" t="s">
        <v>1812</v>
      </c>
      <c r="G79" s="46" t="s">
        <v>1712</v>
      </c>
      <c r="H79" s="46" t="s">
        <v>62</v>
      </c>
      <c r="I79" s="46" t="s">
        <v>3237</v>
      </c>
      <c r="J79" s="46" t="s">
        <v>85</v>
      </c>
      <c r="K79" s="46" t="s">
        <v>23</v>
      </c>
      <c r="L79" s="46" t="s">
        <v>24</v>
      </c>
      <c r="M79" s="146"/>
      <c r="N79" s="149"/>
      <c r="O79" s="149"/>
      <c r="P79" s="151"/>
    </row>
    <row r="80" spans="1:16" ht="25" customHeight="1" x14ac:dyDescent="0.25">
      <c r="A80" s="147"/>
      <c r="B80" s="147"/>
      <c r="C80" s="46" t="s">
        <v>1793</v>
      </c>
      <c r="D80" s="46" t="s">
        <v>26</v>
      </c>
      <c r="E80" s="46" t="s">
        <v>794</v>
      </c>
      <c r="F80" s="46" t="s">
        <v>1129</v>
      </c>
      <c r="G80" s="46" t="s">
        <v>1794</v>
      </c>
      <c r="H80" s="46" t="s">
        <v>84</v>
      </c>
      <c r="I80" s="46" t="s">
        <v>3213</v>
      </c>
      <c r="J80" s="46" t="s">
        <v>149</v>
      </c>
      <c r="K80" s="46" t="s">
        <v>295</v>
      </c>
      <c r="L80" s="46" t="s">
        <v>23</v>
      </c>
      <c r="M80" s="147"/>
      <c r="N80" s="150"/>
      <c r="O80" s="150"/>
      <c r="P80" s="151"/>
    </row>
    <row r="81" spans="1:16" ht="25" customHeight="1" x14ac:dyDescent="0.25">
      <c r="A81" s="145" t="s">
        <v>1831</v>
      </c>
      <c r="B81" s="145" t="s">
        <v>100</v>
      </c>
      <c r="C81" s="46" t="s">
        <v>1832</v>
      </c>
      <c r="D81" s="46" t="s">
        <v>17</v>
      </c>
      <c r="E81" s="46" t="s">
        <v>1207</v>
      </c>
      <c r="F81" s="46" t="s">
        <v>272</v>
      </c>
      <c r="G81" s="46" t="s">
        <v>1833</v>
      </c>
      <c r="H81" s="46" t="s">
        <v>21</v>
      </c>
      <c r="I81" s="46" t="s">
        <v>3258</v>
      </c>
      <c r="J81" s="46" t="s">
        <v>91</v>
      </c>
      <c r="K81" s="46" t="s">
        <v>92</v>
      </c>
      <c r="L81" s="46" t="s">
        <v>23</v>
      </c>
      <c r="M81" s="145">
        <v>20</v>
      </c>
      <c r="N81" s="148">
        <v>52.76</v>
      </c>
      <c r="O81" s="148">
        <v>0</v>
      </c>
      <c r="P81" s="151"/>
    </row>
    <row r="82" spans="1:16" ht="25" customHeight="1" x14ac:dyDescent="0.25">
      <c r="A82" s="146"/>
      <c r="B82" s="146"/>
      <c r="C82" s="46" t="s">
        <v>1832</v>
      </c>
      <c r="D82" s="46" t="s">
        <v>17</v>
      </c>
      <c r="E82" s="46" t="s">
        <v>136</v>
      </c>
      <c r="F82" s="46" t="s">
        <v>272</v>
      </c>
      <c r="G82" s="46" t="s">
        <v>131</v>
      </c>
      <c r="H82" s="46" t="s">
        <v>21</v>
      </c>
      <c r="I82" s="46" t="s">
        <v>3259</v>
      </c>
      <c r="J82" s="46" t="s">
        <v>138</v>
      </c>
      <c r="K82" s="46" t="s">
        <v>23</v>
      </c>
      <c r="L82" s="46" t="s">
        <v>23</v>
      </c>
      <c r="M82" s="146"/>
      <c r="N82" s="149"/>
      <c r="O82" s="149"/>
      <c r="P82" s="151"/>
    </row>
    <row r="83" spans="1:16" ht="25" customHeight="1" x14ac:dyDescent="0.25">
      <c r="A83" s="146"/>
      <c r="B83" s="146"/>
      <c r="C83" s="46" t="s">
        <v>1758</v>
      </c>
      <c r="D83" s="46" t="s">
        <v>26</v>
      </c>
      <c r="E83" s="46" t="s">
        <v>1339</v>
      </c>
      <c r="F83" s="46" t="s">
        <v>70</v>
      </c>
      <c r="G83" s="46" t="s">
        <v>1760</v>
      </c>
      <c r="H83" s="46" t="s">
        <v>62</v>
      </c>
      <c r="I83" s="46" t="s">
        <v>3211</v>
      </c>
      <c r="J83" s="46" t="s">
        <v>72</v>
      </c>
      <c r="K83" s="46" t="s">
        <v>92</v>
      </c>
      <c r="L83" s="46" t="s">
        <v>23</v>
      </c>
      <c r="M83" s="146"/>
      <c r="N83" s="149"/>
      <c r="O83" s="149"/>
      <c r="P83" s="151"/>
    </row>
    <row r="84" spans="1:16" ht="25" customHeight="1" x14ac:dyDescent="0.25">
      <c r="A84" s="146"/>
      <c r="B84" s="146"/>
      <c r="C84" s="46" t="s">
        <v>613</v>
      </c>
      <c r="D84" s="46" t="s">
        <v>26</v>
      </c>
      <c r="E84" s="46" t="s">
        <v>1834</v>
      </c>
      <c r="F84" s="46" t="s">
        <v>1835</v>
      </c>
      <c r="G84" s="46" t="s">
        <v>616</v>
      </c>
      <c r="H84" s="46" t="s">
        <v>62</v>
      </c>
      <c r="I84" s="46" t="s">
        <v>3211</v>
      </c>
      <c r="J84" s="46" t="s">
        <v>623</v>
      </c>
      <c r="K84" s="46" t="s">
        <v>92</v>
      </c>
      <c r="L84" s="46" t="s">
        <v>23</v>
      </c>
      <c r="M84" s="146"/>
      <c r="N84" s="149"/>
      <c r="O84" s="149"/>
      <c r="P84" s="151"/>
    </row>
    <row r="85" spans="1:16" ht="36" x14ac:dyDescent="0.25">
      <c r="A85" s="146"/>
      <c r="B85" s="146"/>
      <c r="C85" s="46" t="s">
        <v>1836</v>
      </c>
      <c r="D85" s="46" t="s">
        <v>26</v>
      </c>
      <c r="E85" s="46" t="s">
        <v>1837</v>
      </c>
      <c r="F85" s="46" t="s">
        <v>49</v>
      </c>
      <c r="G85" s="46" t="s">
        <v>1838</v>
      </c>
      <c r="H85" s="46" t="s">
        <v>153</v>
      </c>
      <c r="I85" s="46" t="s">
        <v>3260</v>
      </c>
      <c r="J85" s="46" t="s">
        <v>72</v>
      </c>
      <c r="K85" s="46" t="s">
        <v>154</v>
      </c>
      <c r="L85" s="46" t="s">
        <v>23</v>
      </c>
      <c r="M85" s="146"/>
      <c r="N85" s="149"/>
      <c r="O85" s="149"/>
      <c r="P85" s="151"/>
    </row>
    <row r="86" spans="1:16" ht="25" customHeight="1" x14ac:dyDescent="0.25">
      <c r="A86" s="146"/>
      <c r="B86" s="146"/>
      <c r="C86" s="46" t="s">
        <v>1839</v>
      </c>
      <c r="D86" s="46" t="s">
        <v>40</v>
      </c>
      <c r="E86" s="46" t="s">
        <v>588</v>
      </c>
      <c r="F86" s="46" t="s">
        <v>1840</v>
      </c>
      <c r="G86" s="46" t="s">
        <v>1841</v>
      </c>
      <c r="H86" s="46" t="s">
        <v>36</v>
      </c>
      <c r="I86" s="46" t="s">
        <v>3262</v>
      </c>
      <c r="J86" s="46" t="s">
        <v>399</v>
      </c>
      <c r="K86" s="46" t="s">
        <v>482</v>
      </c>
      <c r="L86" s="46" t="s">
        <v>23</v>
      </c>
      <c r="M86" s="146"/>
      <c r="N86" s="149"/>
      <c r="O86" s="149"/>
      <c r="P86" s="151"/>
    </row>
    <row r="87" spans="1:16" ht="25" customHeight="1" x14ac:dyDescent="0.25">
      <c r="A87" s="147"/>
      <c r="B87" s="147"/>
      <c r="C87" s="46" t="s">
        <v>587</v>
      </c>
      <c r="D87" s="46" t="s">
        <v>40</v>
      </c>
      <c r="E87" s="46" t="s">
        <v>588</v>
      </c>
      <c r="F87" s="46" t="s">
        <v>70</v>
      </c>
      <c r="G87" s="46" t="s">
        <v>1842</v>
      </c>
      <c r="H87" s="46" t="s">
        <v>534</v>
      </c>
      <c r="I87" s="46" t="s">
        <v>3263</v>
      </c>
      <c r="J87" s="46" t="s">
        <v>399</v>
      </c>
      <c r="K87" s="46" t="s">
        <v>1843</v>
      </c>
      <c r="L87" s="46" t="s">
        <v>23</v>
      </c>
      <c r="M87" s="147"/>
      <c r="N87" s="150"/>
      <c r="O87" s="150"/>
      <c r="P87" s="151"/>
    </row>
    <row r="88" spans="1:16" ht="25" customHeight="1" x14ac:dyDescent="0.25">
      <c r="A88" s="145" t="s">
        <v>1844</v>
      </c>
      <c r="B88" s="145" t="s">
        <v>100</v>
      </c>
      <c r="C88" s="46" t="s">
        <v>1845</v>
      </c>
      <c r="D88" s="46" t="s">
        <v>17</v>
      </c>
      <c r="E88" s="46" t="s">
        <v>1737</v>
      </c>
      <c r="F88" s="46" t="s">
        <v>180</v>
      </c>
      <c r="G88" s="46" t="s">
        <v>3204</v>
      </c>
      <c r="H88" s="46" t="s">
        <v>153</v>
      </c>
      <c r="I88" s="46" t="s">
        <v>3264</v>
      </c>
      <c r="J88" s="46" t="s">
        <v>612</v>
      </c>
      <c r="K88" s="46" t="s">
        <v>23</v>
      </c>
      <c r="L88" s="46" t="s">
        <v>817</v>
      </c>
      <c r="M88" s="145">
        <v>20</v>
      </c>
      <c r="N88" s="148">
        <v>124.5</v>
      </c>
      <c r="O88" s="148">
        <v>102</v>
      </c>
      <c r="P88" s="151"/>
    </row>
    <row r="89" spans="1:16" ht="34.5" customHeight="1" x14ac:dyDescent="0.25">
      <c r="A89" s="146"/>
      <c r="B89" s="146"/>
      <c r="C89" s="46" t="s">
        <v>1732</v>
      </c>
      <c r="D89" s="46" t="s">
        <v>17</v>
      </c>
      <c r="E89" s="46" t="s">
        <v>1733</v>
      </c>
      <c r="F89" s="46" t="s">
        <v>103</v>
      </c>
      <c r="G89" s="46" t="s">
        <v>1734</v>
      </c>
      <c r="H89" s="46" t="s">
        <v>44</v>
      </c>
      <c r="I89" s="46" t="s">
        <v>3233</v>
      </c>
      <c r="J89" s="46" t="s">
        <v>105</v>
      </c>
      <c r="K89" s="46" t="s">
        <v>23</v>
      </c>
      <c r="L89" s="46" t="s">
        <v>267</v>
      </c>
      <c r="M89" s="146"/>
      <c r="N89" s="149"/>
      <c r="O89" s="149"/>
      <c r="P89" s="151"/>
    </row>
    <row r="90" spans="1:16" ht="25" customHeight="1" x14ac:dyDescent="0.25">
      <c r="A90" s="146"/>
      <c r="B90" s="146"/>
      <c r="C90" s="46" t="s">
        <v>1846</v>
      </c>
      <c r="D90" s="46" t="s">
        <v>17</v>
      </c>
      <c r="E90" s="46" t="s">
        <v>1737</v>
      </c>
      <c r="F90" s="46" t="s">
        <v>95</v>
      </c>
      <c r="G90" s="46" t="s">
        <v>1738</v>
      </c>
      <c r="H90" s="46" t="s">
        <v>62</v>
      </c>
      <c r="I90" s="46" t="s">
        <v>3233</v>
      </c>
      <c r="J90" s="46" t="s">
        <v>612</v>
      </c>
      <c r="K90" s="46" t="s">
        <v>23</v>
      </c>
      <c r="L90" s="46" t="s">
        <v>698</v>
      </c>
      <c r="M90" s="146"/>
      <c r="N90" s="149"/>
      <c r="O90" s="149"/>
      <c r="P90" s="151"/>
    </row>
    <row r="91" spans="1:16" ht="25" customHeight="1" x14ac:dyDescent="0.25">
      <c r="A91" s="146"/>
      <c r="B91" s="146"/>
      <c r="C91" s="46" t="s">
        <v>1846</v>
      </c>
      <c r="D91" s="46" t="s">
        <v>17</v>
      </c>
      <c r="E91" s="46" t="s">
        <v>136</v>
      </c>
      <c r="F91" s="46" t="s">
        <v>103</v>
      </c>
      <c r="G91" s="46" t="s">
        <v>131</v>
      </c>
      <c r="H91" s="46" t="s">
        <v>21</v>
      </c>
      <c r="I91" s="46" t="s">
        <v>3233</v>
      </c>
      <c r="J91" s="46" t="s">
        <v>138</v>
      </c>
      <c r="K91" s="46" t="s">
        <v>133</v>
      </c>
      <c r="L91" s="46" t="s">
        <v>23</v>
      </c>
      <c r="M91" s="146"/>
      <c r="N91" s="149"/>
      <c r="O91" s="149"/>
      <c r="P91" s="151"/>
    </row>
    <row r="92" spans="1:16" ht="36.75" customHeight="1" x14ac:dyDescent="0.25">
      <c r="A92" s="146"/>
      <c r="B92" s="146"/>
      <c r="C92" s="46" t="s">
        <v>1847</v>
      </c>
      <c r="D92" s="46" t="s">
        <v>17</v>
      </c>
      <c r="E92" s="46" t="s">
        <v>467</v>
      </c>
      <c r="F92" s="46" t="s">
        <v>214</v>
      </c>
      <c r="G92" s="46" t="s">
        <v>1731</v>
      </c>
      <c r="H92" s="46" t="s">
        <v>153</v>
      </c>
      <c r="I92" s="46" t="s">
        <v>3233</v>
      </c>
      <c r="J92" s="46" t="s">
        <v>105</v>
      </c>
      <c r="K92" s="46" t="s">
        <v>23</v>
      </c>
      <c r="L92" s="46" t="s">
        <v>849</v>
      </c>
      <c r="M92" s="146"/>
      <c r="N92" s="149"/>
      <c r="O92" s="149"/>
      <c r="P92" s="151"/>
    </row>
    <row r="93" spans="1:16" ht="34.5" customHeight="1" x14ac:dyDescent="0.25">
      <c r="A93" s="146"/>
      <c r="B93" s="146"/>
      <c r="C93" s="46" t="s">
        <v>1848</v>
      </c>
      <c r="D93" s="46" t="s">
        <v>17</v>
      </c>
      <c r="E93" s="46" t="s">
        <v>1849</v>
      </c>
      <c r="F93" s="46" t="s">
        <v>214</v>
      </c>
      <c r="G93" s="46" t="s">
        <v>1469</v>
      </c>
      <c r="H93" s="46" t="s">
        <v>44</v>
      </c>
      <c r="I93" s="46" t="s">
        <v>3233</v>
      </c>
      <c r="J93" s="46" t="s">
        <v>105</v>
      </c>
      <c r="K93" s="46" t="s">
        <v>23</v>
      </c>
      <c r="L93" s="46" t="s">
        <v>267</v>
      </c>
      <c r="M93" s="146"/>
      <c r="N93" s="149"/>
      <c r="O93" s="149"/>
      <c r="P93" s="151"/>
    </row>
    <row r="94" spans="1:16" ht="36" x14ac:dyDescent="0.25">
      <c r="A94" s="146"/>
      <c r="B94" s="146"/>
      <c r="C94" s="46" t="s">
        <v>1850</v>
      </c>
      <c r="D94" s="46" t="s">
        <v>26</v>
      </c>
      <c r="E94" s="46" t="s">
        <v>1759</v>
      </c>
      <c r="F94" s="46" t="s">
        <v>70</v>
      </c>
      <c r="G94" s="46" t="s">
        <v>1851</v>
      </c>
      <c r="H94" s="46" t="s">
        <v>153</v>
      </c>
      <c r="I94" s="46" t="s">
        <v>3266</v>
      </c>
      <c r="J94" s="46" t="s">
        <v>72</v>
      </c>
      <c r="K94" s="46" t="s">
        <v>154</v>
      </c>
      <c r="L94" s="46" t="s">
        <v>23</v>
      </c>
      <c r="M94" s="146"/>
      <c r="N94" s="149"/>
      <c r="O94" s="149"/>
      <c r="P94" s="151"/>
    </row>
    <row r="95" spans="1:16" ht="36" x14ac:dyDescent="0.25">
      <c r="A95" s="146"/>
      <c r="B95" s="146"/>
      <c r="C95" s="46" t="s">
        <v>1852</v>
      </c>
      <c r="D95" s="46" t="s">
        <v>26</v>
      </c>
      <c r="E95" s="46" t="s">
        <v>1853</v>
      </c>
      <c r="F95" s="46" t="s">
        <v>1854</v>
      </c>
      <c r="G95" s="46" t="s">
        <v>1855</v>
      </c>
      <c r="H95" s="46" t="s">
        <v>845</v>
      </c>
      <c r="I95" s="46" t="s">
        <v>3234</v>
      </c>
      <c r="J95" s="46" t="s">
        <v>1451</v>
      </c>
      <c r="K95" s="46" t="s">
        <v>23</v>
      </c>
      <c r="L95" s="46" t="s">
        <v>233</v>
      </c>
      <c r="M95" s="146"/>
      <c r="N95" s="149"/>
      <c r="O95" s="149"/>
      <c r="P95" s="151"/>
    </row>
    <row r="96" spans="1:16" ht="25" customHeight="1" x14ac:dyDescent="0.25">
      <c r="A96" s="147"/>
      <c r="B96" s="147"/>
      <c r="C96" s="46" t="s">
        <v>1856</v>
      </c>
      <c r="D96" s="46" t="s">
        <v>26</v>
      </c>
      <c r="E96" s="46" t="s">
        <v>1857</v>
      </c>
      <c r="F96" s="46" t="s">
        <v>1116</v>
      </c>
      <c r="G96" s="46" t="s">
        <v>1858</v>
      </c>
      <c r="H96" s="46" t="s">
        <v>111</v>
      </c>
      <c r="I96" s="46" t="s">
        <v>3267</v>
      </c>
      <c r="J96" s="46" t="s">
        <v>149</v>
      </c>
      <c r="K96" s="46" t="s">
        <v>112</v>
      </c>
      <c r="L96" s="46" t="s">
        <v>23</v>
      </c>
      <c r="M96" s="147"/>
      <c r="N96" s="150"/>
      <c r="O96" s="150"/>
      <c r="P96" s="151"/>
    </row>
    <row r="97" spans="1:16" ht="25" customHeight="1" x14ac:dyDescent="0.25">
      <c r="A97" s="145" t="s">
        <v>1859</v>
      </c>
      <c r="B97" s="145" t="s">
        <v>100</v>
      </c>
      <c r="C97" s="46" t="s">
        <v>1860</v>
      </c>
      <c r="D97" s="46" t="s">
        <v>17</v>
      </c>
      <c r="E97" s="46" t="s">
        <v>1861</v>
      </c>
      <c r="F97" s="46" t="s">
        <v>95</v>
      </c>
      <c r="G97" s="46" t="s">
        <v>131</v>
      </c>
      <c r="H97" s="46" t="s">
        <v>111</v>
      </c>
      <c r="I97" s="46" t="s">
        <v>3269</v>
      </c>
      <c r="J97" s="46" t="s">
        <v>232</v>
      </c>
      <c r="K97" s="46" t="s">
        <v>23</v>
      </c>
      <c r="L97" s="46" t="s">
        <v>1862</v>
      </c>
      <c r="M97" s="145">
        <v>20</v>
      </c>
      <c r="N97" s="148">
        <v>29.75</v>
      </c>
      <c r="O97" s="148">
        <v>9.75</v>
      </c>
      <c r="P97" s="151"/>
    </row>
    <row r="98" spans="1:16" ht="25" customHeight="1" x14ac:dyDescent="0.25">
      <c r="A98" s="147"/>
      <c r="B98" s="147"/>
      <c r="C98" s="46" t="s">
        <v>1863</v>
      </c>
      <c r="D98" s="46" t="s">
        <v>26</v>
      </c>
      <c r="E98" s="46" t="s">
        <v>1864</v>
      </c>
      <c r="F98" s="46" t="s">
        <v>1865</v>
      </c>
      <c r="G98" s="46" t="s">
        <v>1866</v>
      </c>
      <c r="H98" s="46" t="s">
        <v>21</v>
      </c>
      <c r="I98" s="46" t="s">
        <v>3271</v>
      </c>
      <c r="J98" s="46" t="s">
        <v>72</v>
      </c>
      <c r="K98" s="46" t="s">
        <v>24</v>
      </c>
      <c r="L98" s="46" t="s">
        <v>23</v>
      </c>
      <c r="M98" s="147"/>
      <c r="N98" s="150"/>
      <c r="O98" s="150"/>
      <c r="P98" s="151"/>
    </row>
    <row r="99" spans="1:16" ht="25" customHeight="1" x14ac:dyDescent="0.25">
      <c r="A99" s="145" t="s">
        <v>1867</v>
      </c>
      <c r="B99" s="145" t="s">
        <v>100</v>
      </c>
      <c r="C99" s="46" t="s">
        <v>1868</v>
      </c>
      <c r="D99" s="46" t="s">
        <v>121</v>
      </c>
      <c r="E99" s="46" t="s">
        <v>1227</v>
      </c>
      <c r="F99" s="46" t="s">
        <v>1869</v>
      </c>
      <c r="G99" s="46" t="s">
        <v>1870</v>
      </c>
      <c r="H99" s="46" t="s">
        <v>67</v>
      </c>
      <c r="I99" s="46" t="s">
        <v>3211</v>
      </c>
      <c r="J99" s="46" t="s">
        <v>72</v>
      </c>
      <c r="K99" s="46" t="s">
        <v>133</v>
      </c>
      <c r="L99" s="46" t="s">
        <v>23</v>
      </c>
      <c r="M99" s="145">
        <v>20</v>
      </c>
      <c r="N99" s="148">
        <v>20</v>
      </c>
      <c r="O99" s="148">
        <v>0</v>
      </c>
      <c r="P99" s="151"/>
    </row>
    <row r="100" spans="1:16" ht="36" x14ac:dyDescent="0.25">
      <c r="A100" s="146"/>
      <c r="B100" s="146"/>
      <c r="C100" s="46" t="s">
        <v>1130</v>
      </c>
      <c r="D100" s="46" t="s">
        <v>26</v>
      </c>
      <c r="E100" s="46" t="s">
        <v>1227</v>
      </c>
      <c r="F100" s="46" t="s">
        <v>1871</v>
      </c>
      <c r="G100" s="46" t="s">
        <v>1229</v>
      </c>
      <c r="H100" s="46" t="s">
        <v>36</v>
      </c>
      <c r="I100" s="46" t="s">
        <v>3235</v>
      </c>
      <c r="J100" s="46" t="s">
        <v>72</v>
      </c>
      <c r="K100" s="46" t="s">
        <v>591</v>
      </c>
      <c r="L100" s="46" t="s">
        <v>23</v>
      </c>
      <c r="M100" s="146"/>
      <c r="N100" s="149"/>
      <c r="O100" s="149"/>
      <c r="P100" s="151"/>
    </row>
    <row r="101" spans="1:16" ht="25" customHeight="1" x14ac:dyDescent="0.25">
      <c r="A101" s="146"/>
      <c r="B101" s="146"/>
      <c r="C101" s="46" t="s">
        <v>1872</v>
      </c>
      <c r="D101" s="46" t="s">
        <v>26</v>
      </c>
      <c r="E101" s="46" t="s">
        <v>1638</v>
      </c>
      <c r="F101" s="46" t="s">
        <v>1873</v>
      </c>
      <c r="G101" s="46" t="s">
        <v>1874</v>
      </c>
      <c r="H101" s="46" t="s">
        <v>44</v>
      </c>
      <c r="I101" s="46" t="s">
        <v>3234</v>
      </c>
      <c r="J101" s="46" t="s">
        <v>72</v>
      </c>
      <c r="K101" s="46" t="s">
        <v>73</v>
      </c>
      <c r="L101" s="46" t="s">
        <v>23</v>
      </c>
      <c r="M101" s="146"/>
      <c r="N101" s="149"/>
      <c r="O101" s="149"/>
      <c r="P101" s="151"/>
    </row>
    <row r="102" spans="1:16" ht="25" customHeight="1" x14ac:dyDescent="0.25">
      <c r="A102" s="147"/>
      <c r="B102" s="147"/>
      <c r="C102" s="46" t="s">
        <v>1875</v>
      </c>
      <c r="D102" s="46" t="s">
        <v>121</v>
      </c>
      <c r="E102" s="46" t="s">
        <v>1876</v>
      </c>
      <c r="F102" s="46" t="s">
        <v>1877</v>
      </c>
      <c r="G102" s="46" t="s">
        <v>29</v>
      </c>
      <c r="H102" s="46" t="s">
        <v>481</v>
      </c>
      <c r="I102" s="46" t="s">
        <v>3273</v>
      </c>
      <c r="J102" s="46" t="s">
        <v>567</v>
      </c>
      <c r="K102" s="46" t="s">
        <v>274</v>
      </c>
      <c r="L102" s="46" t="s">
        <v>23</v>
      </c>
      <c r="M102" s="147"/>
      <c r="N102" s="150"/>
      <c r="O102" s="150"/>
      <c r="P102" s="151"/>
    </row>
    <row r="103" spans="1:16" ht="25" customHeight="1" x14ac:dyDescent="0.25">
      <c r="A103" s="145" t="s">
        <v>1878</v>
      </c>
      <c r="B103" s="145" t="s">
        <v>100</v>
      </c>
      <c r="C103" s="46" t="s">
        <v>1879</v>
      </c>
      <c r="D103" s="46" t="s">
        <v>17</v>
      </c>
      <c r="E103" s="46" t="s">
        <v>992</v>
      </c>
      <c r="F103" s="46" t="s">
        <v>95</v>
      </c>
      <c r="G103" s="46" t="s">
        <v>1022</v>
      </c>
      <c r="H103" s="46" t="s">
        <v>21</v>
      </c>
      <c r="I103" s="46" t="s">
        <v>3274</v>
      </c>
      <c r="J103" s="46" t="s">
        <v>91</v>
      </c>
      <c r="K103" s="46" t="s">
        <v>92</v>
      </c>
      <c r="L103" s="46" t="s">
        <v>23</v>
      </c>
      <c r="M103" s="145">
        <v>20</v>
      </c>
      <c r="N103" s="148">
        <v>23</v>
      </c>
      <c r="O103" s="148">
        <v>0</v>
      </c>
      <c r="P103" s="151"/>
    </row>
    <row r="104" spans="1:16" ht="25" customHeight="1" x14ac:dyDescent="0.25">
      <c r="A104" s="146"/>
      <c r="B104" s="146"/>
      <c r="C104" s="46" t="s">
        <v>1880</v>
      </c>
      <c r="D104" s="46" t="s">
        <v>17</v>
      </c>
      <c r="E104" s="46" t="s">
        <v>1881</v>
      </c>
      <c r="F104" s="46" t="s">
        <v>89</v>
      </c>
      <c r="G104" s="46" t="s">
        <v>1882</v>
      </c>
      <c r="H104" s="46" t="s">
        <v>21</v>
      </c>
      <c r="I104" s="46" t="s">
        <v>3274</v>
      </c>
      <c r="J104" s="46" t="s">
        <v>91</v>
      </c>
      <c r="K104" s="46" t="s">
        <v>92</v>
      </c>
      <c r="L104" s="46" t="s">
        <v>23</v>
      </c>
      <c r="M104" s="146"/>
      <c r="N104" s="149"/>
      <c r="O104" s="149"/>
      <c r="P104" s="151"/>
    </row>
    <row r="105" spans="1:16" ht="25" customHeight="1" x14ac:dyDescent="0.25">
      <c r="A105" s="147"/>
      <c r="B105" s="147"/>
      <c r="C105" s="46" t="s">
        <v>1883</v>
      </c>
      <c r="D105" s="46" t="s">
        <v>26</v>
      </c>
      <c r="E105" s="46" t="s">
        <v>1740</v>
      </c>
      <c r="F105" s="46" t="s">
        <v>1185</v>
      </c>
      <c r="G105" s="46" t="s">
        <v>1741</v>
      </c>
      <c r="H105" s="46" t="s">
        <v>222</v>
      </c>
      <c r="I105" s="46" t="s">
        <v>3234</v>
      </c>
      <c r="J105" s="46" t="s">
        <v>72</v>
      </c>
      <c r="K105" s="46" t="s">
        <v>45</v>
      </c>
      <c r="L105" s="46" t="s">
        <v>23</v>
      </c>
      <c r="M105" s="147"/>
      <c r="N105" s="150"/>
      <c r="O105" s="150"/>
      <c r="P105" s="151"/>
    </row>
    <row r="106" spans="1:16" ht="25" customHeight="1" x14ac:dyDescent="0.25">
      <c r="A106" s="145" t="s">
        <v>1884</v>
      </c>
      <c r="B106" s="145" t="s">
        <v>15</v>
      </c>
      <c r="C106" s="46" t="s">
        <v>1883</v>
      </c>
      <c r="D106" s="46" t="s">
        <v>17</v>
      </c>
      <c r="E106" s="46" t="s">
        <v>460</v>
      </c>
      <c r="F106" s="46" t="s">
        <v>19</v>
      </c>
      <c r="G106" s="46" t="s">
        <v>1885</v>
      </c>
      <c r="H106" s="46" t="s">
        <v>21</v>
      </c>
      <c r="I106" s="46" t="s">
        <v>3276</v>
      </c>
      <c r="J106" s="46" t="s">
        <v>91</v>
      </c>
      <c r="K106" s="46" t="s">
        <v>92</v>
      </c>
      <c r="L106" s="46" t="s">
        <v>23</v>
      </c>
      <c r="M106" s="145">
        <v>30</v>
      </c>
      <c r="N106" s="148">
        <v>40</v>
      </c>
      <c r="O106" s="148">
        <v>0</v>
      </c>
      <c r="P106" s="151"/>
    </row>
    <row r="107" spans="1:16" ht="25" customHeight="1" x14ac:dyDescent="0.25">
      <c r="A107" s="146"/>
      <c r="B107" s="146"/>
      <c r="C107" s="46" t="s">
        <v>1883</v>
      </c>
      <c r="D107" s="46" t="s">
        <v>26</v>
      </c>
      <c r="E107" s="46" t="s">
        <v>1740</v>
      </c>
      <c r="F107" s="46" t="s">
        <v>83</v>
      </c>
      <c r="G107" s="46" t="s">
        <v>1741</v>
      </c>
      <c r="H107" s="46" t="s">
        <v>62</v>
      </c>
      <c r="I107" s="46" t="s">
        <v>3277</v>
      </c>
      <c r="J107" s="46" t="s">
        <v>72</v>
      </c>
      <c r="K107" s="46" t="s">
        <v>92</v>
      </c>
      <c r="L107" s="46" t="s">
        <v>23</v>
      </c>
      <c r="M107" s="146"/>
      <c r="N107" s="149"/>
      <c r="O107" s="149"/>
      <c r="P107" s="151"/>
    </row>
    <row r="108" spans="1:16" ht="25" customHeight="1" x14ac:dyDescent="0.25">
      <c r="A108" s="146"/>
      <c r="B108" s="146"/>
      <c r="C108" s="46" t="s">
        <v>1761</v>
      </c>
      <c r="D108" s="46" t="s">
        <v>26</v>
      </c>
      <c r="E108" s="46" t="s">
        <v>1886</v>
      </c>
      <c r="F108" s="46" t="s">
        <v>1008</v>
      </c>
      <c r="G108" s="46" t="s">
        <v>1762</v>
      </c>
      <c r="H108" s="46" t="s">
        <v>44</v>
      </c>
      <c r="I108" s="46" t="s">
        <v>3234</v>
      </c>
      <c r="J108" s="46" t="s">
        <v>31</v>
      </c>
      <c r="K108" s="46" t="s">
        <v>295</v>
      </c>
      <c r="L108" s="46" t="s">
        <v>23</v>
      </c>
      <c r="M108" s="146"/>
      <c r="N108" s="149"/>
      <c r="O108" s="149"/>
      <c r="P108" s="151"/>
    </row>
    <row r="109" spans="1:16" ht="36" x14ac:dyDescent="0.25">
      <c r="A109" s="146"/>
      <c r="B109" s="146"/>
      <c r="C109" s="46" t="s">
        <v>1887</v>
      </c>
      <c r="D109" s="46" t="s">
        <v>26</v>
      </c>
      <c r="E109" s="46" t="s">
        <v>1888</v>
      </c>
      <c r="F109" s="46" t="s">
        <v>1889</v>
      </c>
      <c r="G109" s="46" t="s">
        <v>1890</v>
      </c>
      <c r="H109" s="46" t="s">
        <v>222</v>
      </c>
      <c r="I109" s="46" t="s">
        <v>3235</v>
      </c>
      <c r="J109" s="46" t="s">
        <v>149</v>
      </c>
      <c r="K109" s="46" t="s">
        <v>295</v>
      </c>
      <c r="L109" s="46" t="s">
        <v>23</v>
      </c>
      <c r="M109" s="146"/>
      <c r="N109" s="149"/>
      <c r="O109" s="149"/>
      <c r="P109" s="151"/>
    </row>
    <row r="110" spans="1:16" ht="25" customHeight="1" x14ac:dyDescent="0.25">
      <c r="A110" s="146"/>
      <c r="B110" s="146"/>
      <c r="C110" s="46" t="s">
        <v>1891</v>
      </c>
      <c r="D110" s="46" t="s">
        <v>773</v>
      </c>
      <c r="E110" s="46" t="s">
        <v>1892</v>
      </c>
      <c r="F110" s="46" t="s">
        <v>1893</v>
      </c>
      <c r="G110" s="46" t="s">
        <v>1894</v>
      </c>
      <c r="H110" s="46" t="s">
        <v>21</v>
      </c>
      <c r="I110" s="46" t="s">
        <v>3278</v>
      </c>
      <c r="J110" s="46" t="s">
        <v>776</v>
      </c>
      <c r="K110" s="46" t="s">
        <v>233</v>
      </c>
      <c r="L110" s="46" t="s">
        <v>23</v>
      </c>
      <c r="M110" s="146"/>
      <c r="N110" s="149"/>
      <c r="O110" s="149"/>
      <c r="P110" s="151"/>
    </row>
    <row r="111" spans="1:16" ht="25" customHeight="1" x14ac:dyDescent="0.25">
      <c r="A111" s="147"/>
      <c r="B111" s="147"/>
      <c r="C111" s="46" t="s">
        <v>587</v>
      </c>
      <c r="D111" s="46" t="s">
        <v>40</v>
      </c>
      <c r="E111" s="46" t="s">
        <v>588</v>
      </c>
      <c r="F111" s="46" t="s">
        <v>1576</v>
      </c>
      <c r="G111" s="46" t="s">
        <v>683</v>
      </c>
      <c r="H111" s="46" t="s">
        <v>21</v>
      </c>
      <c r="I111" s="46" t="s">
        <v>3280</v>
      </c>
      <c r="J111" s="46" t="s">
        <v>399</v>
      </c>
      <c r="K111" s="46" t="s">
        <v>38</v>
      </c>
      <c r="L111" s="46" t="s">
        <v>23</v>
      </c>
      <c r="M111" s="147"/>
      <c r="N111" s="150"/>
      <c r="O111" s="150"/>
      <c r="P111" s="151"/>
    </row>
    <row r="112" spans="1:16" ht="25" customHeight="1" x14ac:dyDescent="0.25">
      <c r="A112" s="145" t="s">
        <v>1895</v>
      </c>
      <c r="B112" s="145" t="s">
        <v>100</v>
      </c>
      <c r="C112" s="46" t="s">
        <v>1896</v>
      </c>
      <c r="D112" s="46" t="s">
        <v>17</v>
      </c>
      <c r="E112" s="46" t="s">
        <v>1881</v>
      </c>
      <c r="F112" s="46" t="s">
        <v>19</v>
      </c>
      <c r="G112" s="46" t="s">
        <v>1882</v>
      </c>
      <c r="H112" s="46" t="s">
        <v>21</v>
      </c>
      <c r="I112" s="46" t="s">
        <v>3219</v>
      </c>
      <c r="J112" s="46" t="s">
        <v>91</v>
      </c>
      <c r="K112" s="46" t="s">
        <v>92</v>
      </c>
      <c r="L112" s="46" t="s">
        <v>23</v>
      </c>
      <c r="M112" s="145">
        <v>20</v>
      </c>
      <c r="N112" s="148">
        <v>32</v>
      </c>
      <c r="O112" s="148">
        <v>0</v>
      </c>
      <c r="P112" s="151"/>
    </row>
    <row r="113" spans="1:16" ht="25" customHeight="1" x14ac:dyDescent="0.25">
      <c r="A113" s="146"/>
      <c r="B113" s="146"/>
      <c r="C113" s="46" t="s">
        <v>1897</v>
      </c>
      <c r="D113" s="46" t="s">
        <v>17</v>
      </c>
      <c r="E113" s="46" t="s">
        <v>289</v>
      </c>
      <c r="F113" s="46" t="s">
        <v>19</v>
      </c>
      <c r="G113" s="46" t="s">
        <v>881</v>
      </c>
      <c r="H113" s="46" t="s">
        <v>21</v>
      </c>
      <c r="I113" s="46" t="s">
        <v>3282</v>
      </c>
      <c r="J113" s="46" t="s">
        <v>91</v>
      </c>
      <c r="K113" s="46" t="s">
        <v>92</v>
      </c>
      <c r="L113" s="46" t="s">
        <v>23</v>
      </c>
      <c r="M113" s="146"/>
      <c r="N113" s="149"/>
      <c r="O113" s="149"/>
      <c r="P113" s="151"/>
    </row>
    <row r="114" spans="1:16" ht="25" customHeight="1" x14ac:dyDescent="0.25">
      <c r="A114" s="146"/>
      <c r="B114" s="146"/>
      <c r="C114" s="46" t="s">
        <v>1898</v>
      </c>
      <c r="D114" s="46" t="s">
        <v>17</v>
      </c>
      <c r="E114" s="46" t="s">
        <v>1207</v>
      </c>
      <c r="F114" s="46" t="s">
        <v>19</v>
      </c>
      <c r="G114" s="46" t="s">
        <v>884</v>
      </c>
      <c r="H114" s="46" t="s">
        <v>21</v>
      </c>
      <c r="I114" s="46" t="s">
        <v>3283</v>
      </c>
      <c r="J114" s="46" t="s">
        <v>91</v>
      </c>
      <c r="K114" s="46" t="s">
        <v>92</v>
      </c>
      <c r="L114" s="46" t="s">
        <v>23</v>
      </c>
      <c r="M114" s="146"/>
      <c r="N114" s="149"/>
      <c r="O114" s="149"/>
      <c r="P114" s="151"/>
    </row>
    <row r="115" spans="1:16" ht="25" customHeight="1" x14ac:dyDescent="0.25">
      <c r="A115" s="147"/>
      <c r="B115" s="147"/>
      <c r="C115" s="46" t="s">
        <v>1713</v>
      </c>
      <c r="D115" s="46" t="s">
        <v>26</v>
      </c>
      <c r="E115" s="46" t="s">
        <v>1899</v>
      </c>
      <c r="F115" s="46" t="s">
        <v>83</v>
      </c>
      <c r="G115" s="46" t="s">
        <v>1715</v>
      </c>
      <c r="H115" s="46" t="s">
        <v>534</v>
      </c>
      <c r="I115" s="46" t="s">
        <v>3284</v>
      </c>
      <c r="J115" s="46" t="s">
        <v>31</v>
      </c>
      <c r="K115" s="46" t="s">
        <v>38</v>
      </c>
      <c r="L115" s="46" t="s">
        <v>23</v>
      </c>
      <c r="M115" s="147"/>
      <c r="N115" s="150"/>
      <c r="O115" s="150"/>
      <c r="P115" s="151"/>
    </row>
    <row r="116" spans="1:16" ht="25" customHeight="1" x14ac:dyDescent="0.25">
      <c r="A116" s="145" t="s">
        <v>1900</v>
      </c>
      <c r="B116" s="145" t="s">
        <v>15</v>
      </c>
      <c r="C116" s="46" t="s">
        <v>1901</v>
      </c>
      <c r="D116" s="46" t="s">
        <v>17</v>
      </c>
      <c r="E116" s="46" t="s">
        <v>1207</v>
      </c>
      <c r="F116" s="46" t="s">
        <v>95</v>
      </c>
      <c r="G116" s="46" t="s">
        <v>1337</v>
      </c>
      <c r="H116" s="46" t="s">
        <v>21</v>
      </c>
      <c r="I116" s="46" t="s">
        <v>3219</v>
      </c>
      <c r="J116" s="46" t="s">
        <v>91</v>
      </c>
      <c r="K116" s="46" t="s">
        <v>92</v>
      </c>
      <c r="L116" s="46" t="s">
        <v>23</v>
      </c>
      <c r="M116" s="145">
        <v>30</v>
      </c>
      <c r="N116" s="148">
        <v>60.5</v>
      </c>
      <c r="O116" s="148">
        <v>6</v>
      </c>
      <c r="P116" s="151"/>
    </row>
    <row r="117" spans="1:16" ht="25" customHeight="1" x14ac:dyDescent="0.25">
      <c r="A117" s="146"/>
      <c r="B117" s="146"/>
      <c r="C117" s="46" t="s">
        <v>1902</v>
      </c>
      <c r="D117" s="46" t="s">
        <v>17</v>
      </c>
      <c r="E117" s="46" t="s">
        <v>289</v>
      </c>
      <c r="F117" s="46" t="s">
        <v>95</v>
      </c>
      <c r="G117" s="46" t="s">
        <v>881</v>
      </c>
      <c r="H117" s="46" t="s">
        <v>21</v>
      </c>
      <c r="I117" s="46" t="s">
        <v>3209</v>
      </c>
      <c r="J117" s="46" t="s">
        <v>91</v>
      </c>
      <c r="K117" s="46" t="s">
        <v>92</v>
      </c>
      <c r="L117" s="46" t="s">
        <v>23</v>
      </c>
      <c r="M117" s="146"/>
      <c r="N117" s="149"/>
      <c r="O117" s="149"/>
      <c r="P117" s="151"/>
    </row>
    <row r="118" spans="1:16" ht="25" customHeight="1" x14ac:dyDescent="0.25">
      <c r="A118" s="146"/>
      <c r="B118" s="146"/>
      <c r="C118" s="46" t="s">
        <v>1903</v>
      </c>
      <c r="D118" s="46" t="s">
        <v>17</v>
      </c>
      <c r="E118" s="46" t="s">
        <v>1904</v>
      </c>
      <c r="F118" s="46" t="s">
        <v>19</v>
      </c>
      <c r="G118" s="46" t="s">
        <v>1905</v>
      </c>
      <c r="H118" s="46" t="s">
        <v>21</v>
      </c>
      <c r="I118" s="46" t="s">
        <v>3286</v>
      </c>
      <c r="J118" s="46" t="s">
        <v>91</v>
      </c>
      <c r="K118" s="46" t="s">
        <v>92</v>
      </c>
      <c r="L118" s="46" t="s">
        <v>23</v>
      </c>
      <c r="M118" s="146"/>
      <c r="N118" s="149"/>
      <c r="O118" s="149"/>
      <c r="P118" s="151"/>
    </row>
    <row r="119" spans="1:16" ht="25" customHeight="1" x14ac:dyDescent="0.25">
      <c r="A119" s="146"/>
      <c r="B119" s="146"/>
      <c r="C119" s="46" t="s">
        <v>1756</v>
      </c>
      <c r="D119" s="46" t="s">
        <v>26</v>
      </c>
      <c r="E119" s="46" t="s">
        <v>1638</v>
      </c>
      <c r="F119" s="46" t="s">
        <v>1033</v>
      </c>
      <c r="G119" s="46" t="s">
        <v>29</v>
      </c>
      <c r="H119" s="46" t="s">
        <v>351</v>
      </c>
      <c r="I119" s="46" t="s">
        <v>3211</v>
      </c>
      <c r="J119" s="46" t="s">
        <v>72</v>
      </c>
      <c r="K119" s="46" t="s">
        <v>133</v>
      </c>
      <c r="L119" s="46" t="s">
        <v>23</v>
      </c>
      <c r="M119" s="146"/>
      <c r="N119" s="149"/>
      <c r="O119" s="149"/>
      <c r="P119" s="151"/>
    </row>
    <row r="120" spans="1:16" ht="25" customHeight="1" x14ac:dyDescent="0.25">
      <c r="A120" s="146"/>
      <c r="B120" s="146"/>
      <c r="C120" s="46" t="s">
        <v>1669</v>
      </c>
      <c r="D120" s="46" t="s">
        <v>26</v>
      </c>
      <c r="E120" s="46" t="s">
        <v>53</v>
      </c>
      <c r="F120" s="46" t="s">
        <v>506</v>
      </c>
      <c r="G120" s="46" t="s">
        <v>29</v>
      </c>
      <c r="H120" s="46" t="s">
        <v>566</v>
      </c>
      <c r="I120" s="46" t="s">
        <v>3234</v>
      </c>
      <c r="J120" s="46" t="s">
        <v>85</v>
      </c>
      <c r="K120" s="46" t="s">
        <v>23</v>
      </c>
      <c r="L120" s="46" t="s">
        <v>73</v>
      </c>
      <c r="M120" s="146"/>
      <c r="N120" s="149"/>
      <c r="O120" s="149"/>
      <c r="P120" s="151"/>
    </row>
    <row r="121" spans="1:16" ht="25" customHeight="1" x14ac:dyDescent="0.25">
      <c r="A121" s="146"/>
      <c r="B121" s="146"/>
      <c r="C121" s="46" t="s">
        <v>1906</v>
      </c>
      <c r="D121" s="46" t="s">
        <v>26</v>
      </c>
      <c r="E121" s="46" t="s">
        <v>1769</v>
      </c>
      <c r="F121" s="46" t="s">
        <v>1008</v>
      </c>
      <c r="G121" s="46" t="s">
        <v>1907</v>
      </c>
      <c r="H121" s="46" t="s">
        <v>84</v>
      </c>
      <c r="I121" s="46" t="s">
        <v>3235</v>
      </c>
      <c r="J121" s="46" t="s">
        <v>72</v>
      </c>
      <c r="K121" s="46" t="s">
        <v>45</v>
      </c>
      <c r="L121" s="46" t="s">
        <v>23</v>
      </c>
      <c r="M121" s="146"/>
      <c r="N121" s="149"/>
      <c r="O121" s="149"/>
      <c r="P121" s="151"/>
    </row>
    <row r="122" spans="1:16" ht="25" customHeight="1" x14ac:dyDescent="0.25">
      <c r="A122" s="146"/>
      <c r="B122" s="146"/>
      <c r="C122" s="46" t="s">
        <v>1763</v>
      </c>
      <c r="D122" s="46" t="s">
        <v>26</v>
      </c>
      <c r="E122" s="46" t="s">
        <v>1908</v>
      </c>
      <c r="F122" s="46" t="s">
        <v>506</v>
      </c>
      <c r="G122" s="46" t="s">
        <v>1766</v>
      </c>
      <c r="H122" s="46" t="s">
        <v>111</v>
      </c>
      <c r="I122" s="46" t="s">
        <v>3234</v>
      </c>
      <c r="J122" s="46" t="s">
        <v>149</v>
      </c>
      <c r="K122" s="46" t="s">
        <v>112</v>
      </c>
      <c r="L122" s="46" t="s">
        <v>23</v>
      </c>
      <c r="M122" s="146"/>
      <c r="N122" s="149"/>
      <c r="O122" s="149"/>
      <c r="P122" s="151"/>
    </row>
    <row r="123" spans="1:16" ht="36" x14ac:dyDescent="0.25">
      <c r="A123" s="147"/>
      <c r="B123" s="147"/>
      <c r="C123" s="46" t="s">
        <v>1909</v>
      </c>
      <c r="D123" s="46" t="s">
        <v>26</v>
      </c>
      <c r="E123" s="46" t="s">
        <v>1910</v>
      </c>
      <c r="F123" s="46" t="s">
        <v>1911</v>
      </c>
      <c r="G123" s="46" t="s">
        <v>1912</v>
      </c>
      <c r="H123" s="46" t="s">
        <v>21</v>
      </c>
      <c r="I123" s="46" t="s">
        <v>3234</v>
      </c>
      <c r="J123" s="46" t="s">
        <v>149</v>
      </c>
      <c r="K123" s="46" t="s">
        <v>92</v>
      </c>
      <c r="L123" s="46" t="s">
        <v>23</v>
      </c>
      <c r="M123" s="147"/>
      <c r="N123" s="150"/>
      <c r="O123" s="150"/>
      <c r="P123" s="151"/>
    </row>
    <row r="124" spans="1:16" ht="39.75" customHeight="1" x14ac:dyDescent="0.25">
      <c r="A124" s="145" t="s">
        <v>1913</v>
      </c>
      <c r="B124" s="145" t="s">
        <v>15</v>
      </c>
      <c r="C124" s="46" t="s">
        <v>1914</v>
      </c>
      <c r="D124" s="46" t="s">
        <v>17</v>
      </c>
      <c r="E124" s="46" t="s">
        <v>1733</v>
      </c>
      <c r="F124" s="46" t="s">
        <v>180</v>
      </c>
      <c r="G124" s="46" t="s">
        <v>1734</v>
      </c>
      <c r="H124" s="46" t="s">
        <v>21</v>
      </c>
      <c r="I124" s="46" t="s">
        <v>3288</v>
      </c>
      <c r="J124" s="46" t="s">
        <v>105</v>
      </c>
      <c r="K124" s="46" t="s">
        <v>23</v>
      </c>
      <c r="L124" s="46" t="s">
        <v>106</v>
      </c>
      <c r="M124" s="145">
        <v>30</v>
      </c>
      <c r="N124" s="148">
        <v>35</v>
      </c>
      <c r="O124" s="148">
        <v>5</v>
      </c>
      <c r="P124" s="151"/>
    </row>
    <row r="125" spans="1:16" ht="24" x14ac:dyDescent="0.25">
      <c r="A125" s="147"/>
      <c r="B125" s="147"/>
      <c r="C125" s="46" t="s">
        <v>1675</v>
      </c>
      <c r="D125" s="46" t="s">
        <v>26</v>
      </c>
      <c r="E125" s="46" t="s">
        <v>1915</v>
      </c>
      <c r="F125" s="46" t="s">
        <v>1132</v>
      </c>
      <c r="G125" s="46" t="s">
        <v>1676</v>
      </c>
      <c r="H125" s="46" t="s">
        <v>21</v>
      </c>
      <c r="I125" s="46" t="s">
        <v>3290</v>
      </c>
      <c r="J125" s="46" t="s">
        <v>31</v>
      </c>
      <c r="K125" s="46" t="s">
        <v>133</v>
      </c>
      <c r="L125" s="46" t="s">
        <v>23</v>
      </c>
      <c r="M125" s="147"/>
      <c r="N125" s="150"/>
      <c r="O125" s="150"/>
      <c r="P125" s="151"/>
    </row>
    <row r="126" spans="1:16" ht="41.25" customHeight="1" x14ac:dyDescent="0.25">
      <c r="A126" s="145" t="s">
        <v>1916</v>
      </c>
      <c r="B126" s="145" t="s">
        <v>100</v>
      </c>
      <c r="C126" s="46" t="s">
        <v>1847</v>
      </c>
      <c r="D126" s="46" t="s">
        <v>17</v>
      </c>
      <c r="E126" s="46" t="s">
        <v>1917</v>
      </c>
      <c r="F126" s="46" t="s">
        <v>214</v>
      </c>
      <c r="G126" s="46" t="s">
        <v>1731</v>
      </c>
      <c r="H126" s="46" t="s">
        <v>44</v>
      </c>
      <c r="I126" s="46" t="s">
        <v>3229</v>
      </c>
      <c r="J126" s="46" t="s">
        <v>105</v>
      </c>
      <c r="K126" s="46" t="s">
        <v>23</v>
      </c>
      <c r="L126" s="46" t="s">
        <v>267</v>
      </c>
      <c r="M126" s="145">
        <v>20</v>
      </c>
      <c r="N126" s="148">
        <v>29</v>
      </c>
      <c r="O126" s="148">
        <v>9</v>
      </c>
      <c r="P126" s="151"/>
    </row>
    <row r="127" spans="1:16" ht="25" customHeight="1" x14ac:dyDescent="0.25">
      <c r="A127" s="146"/>
      <c r="B127" s="146"/>
      <c r="C127" s="46" t="s">
        <v>1918</v>
      </c>
      <c r="D127" s="46" t="s">
        <v>17</v>
      </c>
      <c r="E127" s="46" t="s">
        <v>1797</v>
      </c>
      <c r="F127" s="46" t="s">
        <v>19</v>
      </c>
      <c r="G127" s="46" t="s">
        <v>1798</v>
      </c>
      <c r="H127" s="46" t="s">
        <v>21</v>
      </c>
      <c r="I127" s="46" t="s">
        <v>3291</v>
      </c>
      <c r="J127" s="46" t="s">
        <v>91</v>
      </c>
      <c r="K127" s="46" t="s">
        <v>92</v>
      </c>
      <c r="L127" s="46" t="s">
        <v>23</v>
      </c>
      <c r="M127" s="146"/>
      <c r="N127" s="149"/>
      <c r="O127" s="149"/>
      <c r="P127" s="151"/>
    </row>
    <row r="128" spans="1:16" ht="25" customHeight="1" x14ac:dyDescent="0.25">
      <c r="A128" s="147"/>
      <c r="B128" s="147"/>
      <c r="C128" s="46" t="s">
        <v>1919</v>
      </c>
      <c r="D128" s="46" t="s">
        <v>26</v>
      </c>
      <c r="E128" s="46" t="s">
        <v>1920</v>
      </c>
      <c r="F128" s="46" t="s">
        <v>322</v>
      </c>
      <c r="G128" s="46" t="s">
        <v>1921</v>
      </c>
      <c r="H128" s="46" t="s">
        <v>21</v>
      </c>
      <c r="I128" s="46" t="s">
        <v>3284</v>
      </c>
      <c r="J128" s="46" t="s">
        <v>149</v>
      </c>
      <c r="K128" s="46" t="s">
        <v>92</v>
      </c>
      <c r="L128" s="46" t="s">
        <v>23</v>
      </c>
      <c r="M128" s="147"/>
      <c r="N128" s="150"/>
      <c r="O128" s="150"/>
      <c r="P128" s="151"/>
    </row>
    <row r="129" spans="1:16" ht="37.5" customHeight="1" x14ac:dyDescent="0.25">
      <c r="A129" s="145" t="s">
        <v>1922</v>
      </c>
      <c r="B129" s="145" t="s">
        <v>15</v>
      </c>
      <c r="C129" s="46" t="s">
        <v>1923</v>
      </c>
      <c r="D129" s="46" t="s">
        <v>17</v>
      </c>
      <c r="E129" s="46" t="s">
        <v>1924</v>
      </c>
      <c r="F129" s="46" t="s">
        <v>227</v>
      </c>
      <c r="G129" s="46" t="s">
        <v>1925</v>
      </c>
      <c r="H129" s="46" t="s">
        <v>21</v>
      </c>
      <c r="I129" s="46" t="s">
        <v>3292</v>
      </c>
      <c r="J129" s="46" t="s">
        <v>105</v>
      </c>
      <c r="K129" s="46" t="s">
        <v>23</v>
      </c>
      <c r="L129" s="46" t="s">
        <v>106</v>
      </c>
      <c r="M129" s="145">
        <v>30</v>
      </c>
      <c r="N129" s="148">
        <v>36.5</v>
      </c>
      <c r="O129" s="148">
        <v>6.5</v>
      </c>
      <c r="P129" s="151"/>
    </row>
    <row r="130" spans="1:16" ht="36" x14ac:dyDescent="0.25">
      <c r="A130" s="146"/>
      <c r="B130" s="146"/>
      <c r="C130" s="46" t="s">
        <v>1887</v>
      </c>
      <c r="D130" s="46" t="s">
        <v>26</v>
      </c>
      <c r="E130" s="46" t="s">
        <v>1744</v>
      </c>
      <c r="F130" s="46" t="s">
        <v>835</v>
      </c>
      <c r="G130" s="46" t="s">
        <v>1890</v>
      </c>
      <c r="H130" s="46" t="s">
        <v>119</v>
      </c>
      <c r="I130" s="46" t="s">
        <v>3211</v>
      </c>
      <c r="J130" s="46" t="s">
        <v>149</v>
      </c>
      <c r="K130" s="46" t="s">
        <v>591</v>
      </c>
      <c r="L130" s="46" t="s">
        <v>23</v>
      </c>
      <c r="M130" s="146"/>
      <c r="N130" s="149"/>
      <c r="O130" s="149"/>
      <c r="P130" s="151"/>
    </row>
    <row r="131" spans="1:16" ht="25" customHeight="1" x14ac:dyDescent="0.25">
      <c r="A131" s="147"/>
      <c r="B131" s="147"/>
      <c r="C131" s="46" t="s">
        <v>1793</v>
      </c>
      <c r="D131" s="46" t="s">
        <v>26</v>
      </c>
      <c r="E131" s="46" t="s">
        <v>145</v>
      </c>
      <c r="F131" s="46" t="s">
        <v>1129</v>
      </c>
      <c r="G131" s="46" t="s">
        <v>1794</v>
      </c>
      <c r="H131" s="46" t="s">
        <v>153</v>
      </c>
      <c r="I131" s="46" t="s">
        <v>3250</v>
      </c>
      <c r="J131" s="46" t="s">
        <v>149</v>
      </c>
      <c r="K131" s="46" t="s">
        <v>342</v>
      </c>
      <c r="L131" s="46" t="s">
        <v>23</v>
      </c>
      <c r="M131" s="147"/>
      <c r="N131" s="150"/>
      <c r="O131" s="150"/>
      <c r="P131" s="151"/>
    </row>
    <row r="132" spans="1:16" ht="48" x14ac:dyDescent="0.25">
      <c r="A132" s="145" t="s">
        <v>1926</v>
      </c>
      <c r="B132" s="145" t="s">
        <v>1927</v>
      </c>
      <c r="C132" s="46" t="s">
        <v>1928</v>
      </c>
      <c r="D132" s="46" t="s">
        <v>17</v>
      </c>
      <c r="E132" s="46" t="s">
        <v>1929</v>
      </c>
      <c r="F132" s="46" t="s">
        <v>109</v>
      </c>
      <c r="G132" s="46" t="s">
        <v>1930</v>
      </c>
      <c r="H132" s="46" t="s">
        <v>21</v>
      </c>
      <c r="I132" s="46" t="s">
        <v>3258</v>
      </c>
      <c r="J132" s="46" t="s">
        <v>105</v>
      </c>
      <c r="K132" s="46" t="s">
        <v>23</v>
      </c>
      <c r="L132" s="46" t="s">
        <v>106</v>
      </c>
      <c r="M132" s="145">
        <v>40</v>
      </c>
      <c r="N132" s="148">
        <v>86</v>
      </c>
      <c r="O132" s="148">
        <v>46</v>
      </c>
      <c r="P132" s="151"/>
    </row>
    <row r="133" spans="1:16" ht="36" customHeight="1" x14ac:dyDescent="0.25">
      <c r="A133" s="146"/>
      <c r="B133" s="146"/>
      <c r="C133" s="46" t="s">
        <v>1931</v>
      </c>
      <c r="D133" s="46" t="s">
        <v>17</v>
      </c>
      <c r="E133" s="46" t="s">
        <v>1929</v>
      </c>
      <c r="F133" s="46" t="s">
        <v>89</v>
      </c>
      <c r="G133" s="46" t="s">
        <v>1930</v>
      </c>
      <c r="H133" s="46" t="s">
        <v>21</v>
      </c>
      <c r="I133" s="46" t="s">
        <v>3225</v>
      </c>
      <c r="J133" s="46" t="s">
        <v>105</v>
      </c>
      <c r="K133" s="46" t="s">
        <v>23</v>
      </c>
      <c r="L133" s="46" t="s">
        <v>106</v>
      </c>
      <c r="M133" s="146"/>
      <c r="N133" s="149"/>
      <c r="O133" s="149"/>
      <c r="P133" s="151"/>
    </row>
    <row r="134" spans="1:16" ht="36" x14ac:dyDescent="0.25">
      <c r="A134" s="146"/>
      <c r="B134" s="146"/>
      <c r="C134" s="46" t="s">
        <v>1932</v>
      </c>
      <c r="D134" s="46" t="s">
        <v>26</v>
      </c>
      <c r="E134" s="46" t="s">
        <v>1933</v>
      </c>
      <c r="F134" s="46" t="s">
        <v>833</v>
      </c>
      <c r="G134" s="46" t="s">
        <v>1934</v>
      </c>
      <c r="H134" s="46" t="s">
        <v>21</v>
      </c>
      <c r="I134" s="46" t="s">
        <v>3293</v>
      </c>
      <c r="J134" s="46" t="s">
        <v>72</v>
      </c>
      <c r="K134" s="46" t="s">
        <v>24</v>
      </c>
      <c r="L134" s="46" t="s">
        <v>23</v>
      </c>
      <c r="M134" s="146"/>
      <c r="N134" s="149"/>
      <c r="O134" s="149"/>
      <c r="P134" s="151"/>
    </row>
    <row r="135" spans="1:16" ht="25" customHeight="1" x14ac:dyDescent="0.25">
      <c r="A135" s="146"/>
      <c r="B135" s="146"/>
      <c r="C135" s="46" t="s">
        <v>1243</v>
      </c>
      <c r="D135" s="46" t="s">
        <v>26</v>
      </c>
      <c r="E135" s="46" t="s">
        <v>1244</v>
      </c>
      <c r="F135" s="46" t="s">
        <v>1004</v>
      </c>
      <c r="G135" s="46" t="s">
        <v>1246</v>
      </c>
      <c r="H135" s="46" t="s">
        <v>222</v>
      </c>
      <c r="I135" s="46" t="s">
        <v>3260</v>
      </c>
      <c r="J135" s="46" t="s">
        <v>72</v>
      </c>
      <c r="K135" s="46" t="s">
        <v>45</v>
      </c>
      <c r="L135" s="46" t="s">
        <v>23</v>
      </c>
      <c r="M135" s="146"/>
      <c r="N135" s="149"/>
      <c r="O135" s="149"/>
      <c r="P135" s="151"/>
    </row>
    <row r="136" spans="1:16" ht="25" customHeight="1" x14ac:dyDescent="0.25">
      <c r="A136" s="147"/>
      <c r="B136" s="147"/>
      <c r="C136" s="46" t="s">
        <v>1242</v>
      </c>
      <c r="D136" s="46" t="s">
        <v>26</v>
      </c>
      <c r="E136" s="46" t="s">
        <v>1935</v>
      </c>
      <c r="F136" s="46" t="s">
        <v>1576</v>
      </c>
      <c r="G136" s="46" t="s">
        <v>29</v>
      </c>
      <c r="H136" s="46" t="s">
        <v>84</v>
      </c>
      <c r="I136" s="46" t="s">
        <v>3211</v>
      </c>
      <c r="J136" s="46" t="s">
        <v>72</v>
      </c>
      <c r="K136" s="46" t="s">
        <v>45</v>
      </c>
      <c r="L136" s="46" t="s">
        <v>23</v>
      </c>
      <c r="M136" s="147"/>
      <c r="N136" s="150"/>
      <c r="O136" s="150"/>
      <c r="P136" s="151"/>
    </row>
    <row r="137" spans="1:16" ht="25" customHeight="1" x14ac:dyDescent="0.25">
      <c r="A137" s="145" t="s">
        <v>1936</v>
      </c>
      <c r="B137" s="145" t="s">
        <v>100</v>
      </c>
      <c r="C137" s="46" t="s">
        <v>1937</v>
      </c>
      <c r="D137" s="46" t="s">
        <v>26</v>
      </c>
      <c r="E137" s="46" t="s">
        <v>1938</v>
      </c>
      <c r="F137" s="46" t="s">
        <v>76</v>
      </c>
      <c r="G137" s="46" t="s">
        <v>1939</v>
      </c>
      <c r="H137" s="46" t="s">
        <v>50</v>
      </c>
      <c r="I137" s="46" t="s">
        <v>3252</v>
      </c>
      <c r="J137" s="46" t="s">
        <v>31</v>
      </c>
      <c r="K137" s="46" t="s">
        <v>790</v>
      </c>
      <c r="L137" s="46" t="s">
        <v>23</v>
      </c>
      <c r="M137" s="145">
        <v>20</v>
      </c>
      <c r="N137" s="148">
        <v>45.849999999999994</v>
      </c>
      <c r="O137" s="148">
        <v>22.77</v>
      </c>
      <c r="P137" s="151"/>
    </row>
    <row r="138" spans="1:16" ht="36" x14ac:dyDescent="0.25">
      <c r="A138" s="146"/>
      <c r="B138" s="146"/>
      <c r="C138" s="46" t="s">
        <v>1940</v>
      </c>
      <c r="D138" s="46" t="s">
        <v>121</v>
      </c>
      <c r="E138" s="46" t="s">
        <v>1941</v>
      </c>
      <c r="F138" s="46" t="s">
        <v>416</v>
      </c>
      <c r="G138" s="46" t="s">
        <v>29</v>
      </c>
      <c r="H138" s="46" t="s">
        <v>153</v>
      </c>
      <c r="I138" s="46" t="s">
        <v>3294</v>
      </c>
      <c r="J138" s="46" t="s">
        <v>124</v>
      </c>
      <c r="K138" s="46" t="s">
        <v>1942</v>
      </c>
      <c r="L138" s="46" t="s">
        <v>23</v>
      </c>
      <c r="M138" s="146"/>
      <c r="N138" s="149"/>
      <c r="O138" s="149"/>
      <c r="P138" s="151"/>
    </row>
    <row r="139" spans="1:16" ht="25" customHeight="1" x14ac:dyDescent="0.25">
      <c r="A139" s="146"/>
      <c r="B139" s="146"/>
      <c r="C139" s="46" t="s">
        <v>1821</v>
      </c>
      <c r="D139" s="46" t="s">
        <v>26</v>
      </c>
      <c r="E139" s="46" t="s">
        <v>1943</v>
      </c>
      <c r="F139" s="46" t="s">
        <v>416</v>
      </c>
      <c r="G139" s="46" t="s">
        <v>1823</v>
      </c>
      <c r="H139" s="46" t="s">
        <v>119</v>
      </c>
      <c r="I139" s="46" t="s">
        <v>3213</v>
      </c>
      <c r="J139" s="46" t="s">
        <v>149</v>
      </c>
      <c r="K139" s="46" t="s">
        <v>591</v>
      </c>
      <c r="L139" s="46" t="s">
        <v>23</v>
      </c>
      <c r="M139" s="146"/>
      <c r="N139" s="149"/>
      <c r="O139" s="149"/>
      <c r="P139" s="151"/>
    </row>
    <row r="140" spans="1:16" ht="25" customHeight="1" x14ac:dyDescent="0.25">
      <c r="A140" s="146"/>
      <c r="B140" s="146"/>
      <c r="C140" s="46" t="s">
        <v>1906</v>
      </c>
      <c r="D140" s="46" t="s">
        <v>26</v>
      </c>
      <c r="E140" s="46" t="s">
        <v>1944</v>
      </c>
      <c r="F140" s="46" t="s">
        <v>1945</v>
      </c>
      <c r="G140" s="46" t="s">
        <v>1907</v>
      </c>
      <c r="H140" s="46" t="s">
        <v>153</v>
      </c>
      <c r="I140" s="46" t="s">
        <v>3271</v>
      </c>
      <c r="J140" s="46" t="s">
        <v>72</v>
      </c>
      <c r="K140" s="46" t="s">
        <v>154</v>
      </c>
      <c r="L140" s="46" t="s">
        <v>23</v>
      </c>
      <c r="M140" s="146"/>
      <c r="N140" s="149"/>
      <c r="O140" s="149"/>
      <c r="P140" s="151"/>
    </row>
    <row r="141" spans="1:16" ht="25" customHeight="1" x14ac:dyDescent="0.25">
      <c r="A141" s="146"/>
      <c r="B141" s="146"/>
      <c r="C141" s="46" t="s">
        <v>1946</v>
      </c>
      <c r="D141" s="46" t="s">
        <v>26</v>
      </c>
      <c r="E141" s="46" t="s">
        <v>1947</v>
      </c>
      <c r="F141" s="46" t="s">
        <v>1948</v>
      </c>
      <c r="G141" s="46" t="s">
        <v>1949</v>
      </c>
      <c r="H141" s="46" t="s">
        <v>21</v>
      </c>
      <c r="I141" s="46" t="s">
        <v>3211</v>
      </c>
      <c r="J141" s="46" t="s">
        <v>31</v>
      </c>
      <c r="K141" s="46" t="s">
        <v>133</v>
      </c>
      <c r="L141" s="46" t="s">
        <v>23</v>
      </c>
      <c r="M141" s="146"/>
      <c r="N141" s="149"/>
      <c r="O141" s="149"/>
      <c r="P141" s="151"/>
    </row>
    <row r="142" spans="1:16" ht="25" customHeight="1" x14ac:dyDescent="0.25">
      <c r="A142" s="146"/>
      <c r="B142" s="146"/>
      <c r="C142" s="46" t="s">
        <v>1756</v>
      </c>
      <c r="D142" s="46" t="s">
        <v>26</v>
      </c>
      <c r="E142" s="46" t="s">
        <v>1950</v>
      </c>
      <c r="F142" s="46" t="s">
        <v>1033</v>
      </c>
      <c r="G142" s="46" t="s">
        <v>1951</v>
      </c>
      <c r="H142" s="46" t="s">
        <v>264</v>
      </c>
      <c r="I142" s="46" t="s">
        <v>3211</v>
      </c>
      <c r="J142" s="46" t="s">
        <v>72</v>
      </c>
      <c r="K142" s="46" t="s">
        <v>45</v>
      </c>
      <c r="L142" s="46" t="s">
        <v>23</v>
      </c>
      <c r="M142" s="146"/>
      <c r="N142" s="149"/>
      <c r="O142" s="149"/>
      <c r="P142" s="151"/>
    </row>
    <row r="143" spans="1:16" ht="25" customHeight="1" x14ac:dyDescent="0.25">
      <c r="A143" s="147"/>
      <c r="B143" s="147"/>
      <c r="C143" s="46" t="s">
        <v>1781</v>
      </c>
      <c r="D143" s="46" t="s">
        <v>40</v>
      </c>
      <c r="E143" s="46" t="s">
        <v>593</v>
      </c>
      <c r="F143" s="46" t="s">
        <v>1952</v>
      </c>
      <c r="G143" s="46" t="s">
        <v>1953</v>
      </c>
      <c r="H143" s="46" t="s">
        <v>84</v>
      </c>
      <c r="I143" s="46" t="s">
        <v>3243</v>
      </c>
      <c r="J143" s="46" t="s">
        <v>596</v>
      </c>
      <c r="K143" s="46" t="s">
        <v>23</v>
      </c>
      <c r="L143" s="46" t="s">
        <v>1954</v>
      </c>
      <c r="M143" s="147"/>
      <c r="N143" s="150"/>
      <c r="O143" s="150"/>
      <c r="P143" s="151"/>
    </row>
    <row r="144" spans="1:16" ht="36.75" customHeight="1" x14ac:dyDescent="0.25">
      <c r="A144" s="46" t="s">
        <v>1955</v>
      </c>
      <c r="B144" s="46" t="s">
        <v>809</v>
      </c>
      <c r="C144" s="46" t="s">
        <v>1956</v>
      </c>
      <c r="D144" s="46" t="s">
        <v>17</v>
      </c>
      <c r="E144" s="46" t="s">
        <v>1957</v>
      </c>
      <c r="F144" s="46" t="s">
        <v>214</v>
      </c>
      <c r="G144" s="46" t="s">
        <v>1731</v>
      </c>
      <c r="H144" s="46" t="s">
        <v>21</v>
      </c>
      <c r="I144" s="46" t="s">
        <v>3296</v>
      </c>
      <c r="J144" s="46" t="s">
        <v>105</v>
      </c>
      <c r="K144" s="46" t="s">
        <v>23</v>
      </c>
      <c r="L144" s="46" t="s">
        <v>106</v>
      </c>
      <c r="M144" s="46">
        <v>10</v>
      </c>
      <c r="N144" s="81">
        <v>30</v>
      </c>
      <c r="O144" s="81">
        <v>20</v>
      </c>
      <c r="P144" s="36"/>
    </row>
    <row r="145" spans="1:16" ht="40.5" customHeight="1" x14ac:dyDescent="0.25">
      <c r="A145" s="145" t="s">
        <v>1958</v>
      </c>
      <c r="B145" s="145" t="s">
        <v>525</v>
      </c>
      <c r="C145" s="46" t="s">
        <v>1730</v>
      </c>
      <c r="D145" s="46" t="s">
        <v>17</v>
      </c>
      <c r="E145" s="46" t="s">
        <v>1917</v>
      </c>
      <c r="F145" s="46" t="s">
        <v>109</v>
      </c>
      <c r="G145" s="46" t="s">
        <v>1731</v>
      </c>
      <c r="H145" s="46" t="s">
        <v>84</v>
      </c>
      <c r="I145" s="46" t="s">
        <v>3297</v>
      </c>
      <c r="J145" s="46" t="s">
        <v>105</v>
      </c>
      <c r="K145" s="46" t="s">
        <v>23</v>
      </c>
      <c r="L145" s="46" t="s">
        <v>497</v>
      </c>
      <c r="M145" s="145">
        <v>40</v>
      </c>
      <c r="N145" s="148">
        <v>63.19</v>
      </c>
      <c r="O145" s="148">
        <v>19.5</v>
      </c>
      <c r="P145" s="151"/>
    </row>
    <row r="146" spans="1:16" ht="25" customHeight="1" x14ac:dyDescent="0.25">
      <c r="A146" s="146"/>
      <c r="B146" s="146"/>
      <c r="C146" s="46" t="s">
        <v>1959</v>
      </c>
      <c r="D146" s="46" t="s">
        <v>17</v>
      </c>
      <c r="E146" s="46" t="s">
        <v>1960</v>
      </c>
      <c r="F146" s="46" t="s">
        <v>214</v>
      </c>
      <c r="G146" s="46" t="s">
        <v>1961</v>
      </c>
      <c r="H146" s="46" t="s">
        <v>566</v>
      </c>
      <c r="I146" s="46" t="s">
        <v>3298</v>
      </c>
      <c r="J146" s="46" t="s">
        <v>1120</v>
      </c>
      <c r="K146" s="46" t="s">
        <v>23</v>
      </c>
      <c r="L146" s="46" t="s">
        <v>233</v>
      </c>
      <c r="M146" s="146"/>
      <c r="N146" s="149"/>
      <c r="O146" s="149"/>
      <c r="P146" s="151"/>
    </row>
    <row r="147" spans="1:16" ht="25" customHeight="1" x14ac:dyDescent="0.25">
      <c r="A147" s="146"/>
      <c r="B147" s="146"/>
      <c r="C147" s="46" t="s">
        <v>1937</v>
      </c>
      <c r="D147" s="46" t="s">
        <v>26</v>
      </c>
      <c r="E147" s="46" t="s">
        <v>1962</v>
      </c>
      <c r="F147" s="46" t="s">
        <v>1963</v>
      </c>
      <c r="G147" s="46" t="s">
        <v>1939</v>
      </c>
      <c r="H147" s="46" t="s">
        <v>309</v>
      </c>
      <c r="I147" s="46" t="s">
        <v>3211</v>
      </c>
      <c r="J147" s="46" t="s">
        <v>31</v>
      </c>
      <c r="K147" s="46">
        <v>0.25</v>
      </c>
      <c r="L147" s="46" t="s">
        <v>23</v>
      </c>
      <c r="M147" s="146"/>
      <c r="N147" s="149"/>
      <c r="O147" s="149"/>
      <c r="P147" s="151"/>
    </row>
    <row r="148" spans="1:16" ht="25" customHeight="1" x14ac:dyDescent="0.25">
      <c r="A148" s="146"/>
      <c r="B148" s="146"/>
      <c r="C148" s="46" t="s">
        <v>1964</v>
      </c>
      <c r="D148" s="46" t="s">
        <v>121</v>
      </c>
      <c r="E148" s="46" t="s">
        <v>1965</v>
      </c>
      <c r="F148" s="46" t="s">
        <v>311</v>
      </c>
      <c r="G148" s="46" t="s">
        <v>29</v>
      </c>
      <c r="H148" s="46" t="s">
        <v>62</v>
      </c>
      <c r="I148" s="46" t="s">
        <v>3299</v>
      </c>
      <c r="J148" s="46" t="s">
        <v>567</v>
      </c>
      <c r="K148" s="46" t="s">
        <v>1966</v>
      </c>
      <c r="L148" s="46" t="s">
        <v>23</v>
      </c>
      <c r="M148" s="146"/>
      <c r="N148" s="149"/>
      <c r="O148" s="149"/>
      <c r="P148" s="151"/>
    </row>
    <row r="149" spans="1:16" ht="25" customHeight="1" x14ac:dyDescent="0.25">
      <c r="A149" s="146"/>
      <c r="B149" s="146"/>
      <c r="C149" s="46" t="s">
        <v>1967</v>
      </c>
      <c r="D149" s="46" t="s">
        <v>121</v>
      </c>
      <c r="E149" s="46" t="s">
        <v>1619</v>
      </c>
      <c r="F149" s="46" t="s">
        <v>1968</v>
      </c>
      <c r="G149" s="46" t="s">
        <v>29</v>
      </c>
      <c r="H149" s="46" t="s">
        <v>21</v>
      </c>
      <c r="I149" s="46" t="s">
        <v>3300</v>
      </c>
      <c r="J149" s="46" t="s">
        <v>567</v>
      </c>
      <c r="K149" s="46" t="s">
        <v>1969</v>
      </c>
      <c r="L149" s="46" t="s">
        <v>23</v>
      </c>
      <c r="M149" s="146"/>
      <c r="N149" s="149"/>
      <c r="O149" s="149"/>
      <c r="P149" s="151"/>
    </row>
    <row r="150" spans="1:16" ht="25" customHeight="1" x14ac:dyDescent="0.25">
      <c r="A150" s="146"/>
      <c r="B150" s="146"/>
      <c r="C150" s="46" t="s">
        <v>1970</v>
      </c>
      <c r="D150" s="46" t="s">
        <v>121</v>
      </c>
      <c r="E150" s="46" t="s">
        <v>1971</v>
      </c>
      <c r="F150" s="46" t="s">
        <v>416</v>
      </c>
      <c r="G150" s="46" t="s">
        <v>29</v>
      </c>
      <c r="H150" s="46" t="s">
        <v>111</v>
      </c>
      <c r="I150" s="46" t="s">
        <v>3301</v>
      </c>
      <c r="J150" s="46" t="s">
        <v>567</v>
      </c>
      <c r="K150" s="46" t="s">
        <v>579</v>
      </c>
      <c r="L150" s="46" t="s">
        <v>23</v>
      </c>
      <c r="M150" s="146"/>
      <c r="N150" s="149"/>
      <c r="O150" s="149"/>
      <c r="P150" s="151"/>
    </row>
    <row r="151" spans="1:16" ht="25" customHeight="1" x14ac:dyDescent="0.25">
      <c r="A151" s="146"/>
      <c r="B151" s="146"/>
      <c r="C151" s="46" t="s">
        <v>1972</v>
      </c>
      <c r="D151" s="46" t="s">
        <v>121</v>
      </c>
      <c r="E151" s="46" t="s">
        <v>1973</v>
      </c>
      <c r="F151" s="46" t="s">
        <v>416</v>
      </c>
      <c r="G151" s="46" t="s">
        <v>29</v>
      </c>
      <c r="H151" s="46" t="s">
        <v>111</v>
      </c>
      <c r="I151" s="46" t="s">
        <v>3302</v>
      </c>
      <c r="J151" s="46" t="s">
        <v>567</v>
      </c>
      <c r="K151" s="46" t="s">
        <v>1974</v>
      </c>
      <c r="L151" s="46" t="s">
        <v>23</v>
      </c>
      <c r="M151" s="146"/>
      <c r="N151" s="149"/>
      <c r="O151" s="149"/>
      <c r="P151" s="151"/>
    </row>
    <row r="152" spans="1:16" ht="25" customHeight="1" x14ac:dyDescent="0.25">
      <c r="A152" s="146"/>
      <c r="B152" s="146"/>
      <c r="C152" s="46" t="s">
        <v>1975</v>
      </c>
      <c r="D152" s="46" t="s">
        <v>121</v>
      </c>
      <c r="E152" s="46" t="s">
        <v>1976</v>
      </c>
      <c r="F152" s="46" t="s">
        <v>416</v>
      </c>
      <c r="G152" s="46" t="s">
        <v>29</v>
      </c>
      <c r="H152" s="46" t="s">
        <v>111</v>
      </c>
      <c r="I152" s="46" t="s">
        <v>3303</v>
      </c>
      <c r="J152" s="46" t="s">
        <v>567</v>
      </c>
      <c r="K152" s="46" t="s">
        <v>1977</v>
      </c>
      <c r="L152" s="46" t="s">
        <v>23</v>
      </c>
      <c r="M152" s="146"/>
      <c r="N152" s="149"/>
      <c r="O152" s="149"/>
      <c r="P152" s="151"/>
    </row>
    <row r="153" spans="1:16" ht="25" customHeight="1" x14ac:dyDescent="0.25">
      <c r="A153" s="146"/>
      <c r="B153" s="146"/>
      <c r="C153" s="46" t="s">
        <v>1978</v>
      </c>
      <c r="D153" s="46" t="s">
        <v>121</v>
      </c>
      <c r="E153" s="46" t="s">
        <v>1979</v>
      </c>
      <c r="F153" s="46" t="s">
        <v>1472</v>
      </c>
      <c r="G153" s="46" t="s">
        <v>29</v>
      </c>
      <c r="H153" s="46" t="s">
        <v>44</v>
      </c>
      <c r="I153" s="46" t="s">
        <v>3304</v>
      </c>
      <c r="J153" s="46" t="s">
        <v>124</v>
      </c>
      <c r="K153" s="46" t="s">
        <v>1980</v>
      </c>
      <c r="L153" s="46" t="s">
        <v>23</v>
      </c>
      <c r="M153" s="146"/>
      <c r="N153" s="149"/>
      <c r="O153" s="149"/>
      <c r="P153" s="151"/>
    </row>
    <row r="154" spans="1:16" ht="25" customHeight="1" x14ac:dyDescent="0.25">
      <c r="A154" s="147"/>
      <c r="B154" s="147"/>
      <c r="C154" s="46" t="s">
        <v>1756</v>
      </c>
      <c r="D154" s="46" t="s">
        <v>26</v>
      </c>
      <c r="E154" s="46" t="s">
        <v>1981</v>
      </c>
      <c r="F154" s="46" t="s">
        <v>1982</v>
      </c>
      <c r="G154" s="46" t="s">
        <v>29</v>
      </c>
      <c r="H154" s="46" t="s">
        <v>442</v>
      </c>
      <c r="I154" s="46" t="s">
        <v>3213</v>
      </c>
      <c r="J154" s="46" t="s">
        <v>72</v>
      </c>
      <c r="K154" s="46" t="s">
        <v>38</v>
      </c>
      <c r="L154" s="46" t="s">
        <v>23</v>
      </c>
      <c r="M154" s="147"/>
      <c r="N154" s="150"/>
      <c r="O154" s="150"/>
      <c r="P154" s="151"/>
    </row>
    <row r="155" spans="1:16" ht="25" customHeight="1" x14ac:dyDescent="0.25">
      <c r="A155" s="145" t="s">
        <v>1983</v>
      </c>
      <c r="B155" s="145" t="s">
        <v>29</v>
      </c>
      <c r="C155" s="46" t="s">
        <v>1984</v>
      </c>
      <c r="D155" s="46" t="s">
        <v>17</v>
      </c>
      <c r="E155" s="46" t="s">
        <v>1985</v>
      </c>
      <c r="F155" s="46" t="s">
        <v>180</v>
      </c>
      <c r="G155" s="46" t="s">
        <v>1986</v>
      </c>
      <c r="H155" s="46" t="s">
        <v>21</v>
      </c>
      <c r="I155" s="46" t="s">
        <v>3219</v>
      </c>
      <c r="J155" s="46" t="s">
        <v>91</v>
      </c>
      <c r="K155" s="46" t="s">
        <v>92</v>
      </c>
      <c r="L155" s="46" t="s">
        <v>23</v>
      </c>
      <c r="M155" s="145">
        <v>15</v>
      </c>
      <c r="N155" s="148">
        <v>15</v>
      </c>
      <c r="O155" s="148">
        <v>0</v>
      </c>
      <c r="P155" s="151"/>
    </row>
    <row r="156" spans="1:16" ht="25" customHeight="1" x14ac:dyDescent="0.25">
      <c r="A156" s="147"/>
      <c r="B156" s="147"/>
      <c r="C156" s="46" t="s">
        <v>1987</v>
      </c>
      <c r="D156" s="46" t="s">
        <v>26</v>
      </c>
      <c r="E156" s="46" t="s">
        <v>1988</v>
      </c>
      <c r="F156" s="46" t="s">
        <v>1435</v>
      </c>
      <c r="G156" s="46" t="s">
        <v>1989</v>
      </c>
      <c r="H156" s="46" t="s">
        <v>21</v>
      </c>
      <c r="I156" s="46" t="s">
        <v>3271</v>
      </c>
      <c r="J156" s="46" t="s">
        <v>31</v>
      </c>
      <c r="K156" s="46" t="s">
        <v>133</v>
      </c>
      <c r="L156" s="46" t="s">
        <v>23</v>
      </c>
      <c r="M156" s="147"/>
      <c r="N156" s="150"/>
      <c r="O156" s="150"/>
      <c r="P156" s="151"/>
    </row>
    <row r="157" spans="1:16" ht="25" customHeight="1" x14ac:dyDescent="0.25">
      <c r="A157" s="145" t="s">
        <v>1990</v>
      </c>
      <c r="B157" s="145" t="s">
        <v>29</v>
      </c>
      <c r="C157" s="46" t="s">
        <v>1991</v>
      </c>
      <c r="D157" s="46" t="s">
        <v>17</v>
      </c>
      <c r="E157" s="46" t="s">
        <v>301</v>
      </c>
      <c r="F157" s="46" t="s">
        <v>19</v>
      </c>
      <c r="G157" s="46" t="s">
        <v>302</v>
      </c>
      <c r="H157" s="46" t="s">
        <v>21</v>
      </c>
      <c r="I157" s="46" t="s">
        <v>3306</v>
      </c>
      <c r="J157" s="46" t="s">
        <v>91</v>
      </c>
      <c r="K157" s="46" t="s">
        <v>92</v>
      </c>
      <c r="L157" s="46" t="s">
        <v>23</v>
      </c>
      <c r="M157" s="145">
        <v>0</v>
      </c>
      <c r="N157" s="148">
        <v>17.5</v>
      </c>
      <c r="O157" s="148">
        <v>0</v>
      </c>
      <c r="P157" s="151"/>
    </row>
    <row r="158" spans="1:16" ht="25" customHeight="1" x14ac:dyDescent="0.25">
      <c r="A158" s="146"/>
      <c r="B158" s="146"/>
      <c r="C158" s="46" t="s">
        <v>1937</v>
      </c>
      <c r="D158" s="46" t="s">
        <v>26</v>
      </c>
      <c r="E158" s="46" t="s">
        <v>1938</v>
      </c>
      <c r="F158" s="46" t="s">
        <v>76</v>
      </c>
      <c r="G158" s="46" t="s">
        <v>1939</v>
      </c>
      <c r="H158" s="46" t="s">
        <v>351</v>
      </c>
      <c r="I158" s="46" t="s">
        <v>3234</v>
      </c>
      <c r="J158" s="46" t="s">
        <v>31</v>
      </c>
      <c r="K158" s="46" t="s">
        <v>68</v>
      </c>
      <c r="L158" s="46" t="s">
        <v>23</v>
      </c>
      <c r="M158" s="146"/>
      <c r="N158" s="149"/>
      <c r="O158" s="149"/>
      <c r="P158" s="151"/>
    </row>
    <row r="159" spans="1:16" ht="25" customHeight="1" x14ac:dyDescent="0.25">
      <c r="A159" s="146"/>
      <c r="B159" s="146"/>
      <c r="C159" s="46" t="s">
        <v>1817</v>
      </c>
      <c r="D159" s="46" t="s">
        <v>26</v>
      </c>
      <c r="E159" s="46" t="s">
        <v>1818</v>
      </c>
      <c r="F159" s="46" t="s">
        <v>621</v>
      </c>
      <c r="G159" s="46" t="s">
        <v>1992</v>
      </c>
      <c r="H159" s="46" t="s">
        <v>84</v>
      </c>
      <c r="I159" s="46" t="s">
        <v>3234</v>
      </c>
      <c r="J159" s="46" t="s">
        <v>72</v>
      </c>
      <c r="K159" s="46" t="s">
        <v>45</v>
      </c>
      <c r="L159" s="46" t="s">
        <v>23</v>
      </c>
      <c r="M159" s="146"/>
      <c r="N159" s="149"/>
      <c r="O159" s="149"/>
      <c r="P159" s="151"/>
    </row>
    <row r="160" spans="1:16" ht="36" x14ac:dyDescent="0.25">
      <c r="A160" s="146"/>
      <c r="B160" s="146"/>
      <c r="C160" s="46" t="s">
        <v>1850</v>
      </c>
      <c r="D160" s="46" t="s">
        <v>26</v>
      </c>
      <c r="E160" s="46" t="s">
        <v>69</v>
      </c>
      <c r="F160" s="46" t="s">
        <v>70</v>
      </c>
      <c r="G160" s="46" t="s">
        <v>1851</v>
      </c>
      <c r="H160" s="46" t="s">
        <v>84</v>
      </c>
      <c r="I160" s="46" t="s">
        <v>3234</v>
      </c>
      <c r="J160" s="46" t="s">
        <v>72</v>
      </c>
      <c r="K160" s="46" t="s">
        <v>45</v>
      </c>
      <c r="L160" s="46" t="s">
        <v>23</v>
      </c>
      <c r="M160" s="146"/>
      <c r="N160" s="149"/>
      <c r="O160" s="149"/>
      <c r="P160" s="151"/>
    </row>
    <row r="161" spans="1:16" ht="48" x14ac:dyDescent="0.25">
      <c r="A161" s="147"/>
      <c r="B161" s="147"/>
      <c r="C161" s="46" t="s">
        <v>1820</v>
      </c>
      <c r="D161" s="46" t="s">
        <v>26</v>
      </c>
      <c r="E161" s="46" t="s">
        <v>1993</v>
      </c>
      <c r="F161" s="46" t="s">
        <v>629</v>
      </c>
      <c r="G161" s="46" t="s">
        <v>1994</v>
      </c>
      <c r="H161" s="46" t="s">
        <v>309</v>
      </c>
      <c r="I161" s="46" t="s">
        <v>3211</v>
      </c>
      <c r="J161" s="46" t="s">
        <v>31</v>
      </c>
      <c r="K161" s="46">
        <v>0.25</v>
      </c>
      <c r="L161" s="46" t="s">
        <v>23</v>
      </c>
      <c r="M161" s="147"/>
      <c r="N161" s="150"/>
      <c r="O161" s="150"/>
      <c r="P161" s="151"/>
    </row>
    <row r="162" spans="1:16" ht="25" customHeight="1" x14ac:dyDescent="0.25">
      <c r="A162" s="145" t="s">
        <v>1995</v>
      </c>
      <c r="B162" s="145" t="s">
        <v>29</v>
      </c>
      <c r="C162" s="46" t="s">
        <v>1996</v>
      </c>
      <c r="D162" s="46" t="s">
        <v>17</v>
      </c>
      <c r="E162" s="46" t="s">
        <v>1330</v>
      </c>
      <c r="F162" s="46" t="s">
        <v>19</v>
      </c>
      <c r="G162" s="46" t="s">
        <v>434</v>
      </c>
      <c r="H162" s="46" t="s">
        <v>21</v>
      </c>
      <c r="I162" s="46" t="s">
        <v>3308</v>
      </c>
      <c r="J162" s="46" t="s">
        <v>91</v>
      </c>
      <c r="K162" s="46" t="s">
        <v>287</v>
      </c>
      <c r="L162" s="46" t="s">
        <v>23</v>
      </c>
      <c r="M162" s="145">
        <v>15</v>
      </c>
      <c r="N162" s="148">
        <v>22.88</v>
      </c>
      <c r="O162" s="148">
        <v>0</v>
      </c>
      <c r="P162" s="151"/>
    </row>
    <row r="163" spans="1:16" ht="25" customHeight="1" x14ac:dyDescent="0.25">
      <c r="A163" s="146"/>
      <c r="B163" s="146"/>
      <c r="C163" s="46" t="s">
        <v>1997</v>
      </c>
      <c r="D163" s="46" t="s">
        <v>26</v>
      </c>
      <c r="E163" s="46" t="s">
        <v>1998</v>
      </c>
      <c r="F163" s="46" t="s">
        <v>479</v>
      </c>
      <c r="G163" s="46" t="s">
        <v>1999</v>
      </c>
      <c r="H163" s="46" t="s">
        <v>44</v>
      </c>
      <c r="I163" s="46" t="s">
        <v>3211</v>
      </c>
      <c r="J163" s="46" t="s">
        <v>31</v>
      </c>
      <c r="K163" s="46" t="s">
        <v>295</v>
      </c>
      <c r="L163" s="46" t="s">
        <v>23</v>
      </c>
      <c r="M163" s="146"/>
      <c r="N163" s="149"/>
      <c r="O163" s="149"/>
      <c r="P163" s="151"/>
    </row>
    <row r="164" spans="1:16" ht="36" x14ac:dyDescent="0.25">
      <c r="A164" s="146"/>
      <c r="B164" s="146"/>
      <c r="C164" s="46" t="s">
        <v>1836</v>
      </c>
      <c r="D164" s="46" t="s">
        <v>26</v>
      </c>
      <c r="E164" s="46" t="s">
        <v>1837</v>
      </c>
      <c r="F164" s="46" t="s">
        <v>1442</v>
      </c>
      <c r="G164" s="46" t="s">
        <v>1838</v>
      </c>
      <c r="H164" s="46" t="s">
        <v>44</v>
      </c>
      <c r="I164" s="46" t="s">
        <v>3211</v>
      </c>
      <c r="J164" s="46" t="s">
        <v>72</v>
      </c>
      <c r="K164" s="46" t="s">
        <v>73</v>
      </c>
      <c r="L164" s="46" t="s">
        <v>23</v>
      </c>
      <c r="M164" s="146"/>
      <c r="N164" s="149"/>
      <c r="O164" s="149"/>
      <c r="P164" s="151"/>
    </row>
    <row r="165" spans="1:16" ht="25" customHeight="1" x14ac:dyDescent="0.25">
      <c r="A165" s="146"/>
      <c r="B165" s="146"/>
      <c r="C165" s="46" t="s">
        <v>1758</v>
      </c>
      <c r="D165" s="46" t="s">
        <v>26</v>
      </c>
      <c r="E165" s="46" t="s">
        <v>2000</v>
      </c>
      <c r="F165" s="46" t="s">
        <v>416</v>
      </c>
      <c r="G165" s="46" t="s">
        <v>1760</v>
      </c>
      <c r="H165" s="46" t="s">
        <v>222</v>
      </c>
      <c r="I165" s="46" t="s">
        <v>3213</v>
      </c>
      <c r="J165" s="46" t="s">
        <v>72</v>
      </c>
      <c r="K165" s="46" t="s">
        <v>45</v>
      </c>
      <c r="L165" s="46" t="s">
        <v>23</v>
      </c>
      <c r="M165" s="146"/>
      <c r="N165" s="149"/>
      <c r="O165" s="149"/>
      <c r="P165" s="151"/>
    </row>
    <row r="166" spans="1:16" ht="25" customHeight="1" x14ac:dyDescent="0.25">
      <c r="A166" s="147"/>
      <c r="B166" s="147"/>
      <c r="C166" s="46" t="s">
        <v>587</v>
      </c>
      <c r="D166" s="46" t="s">
        <v>40</v>
      </c>
      <c r="E166" s="46" t="s">
        <v>588</v>
      </c>
      <c r="F166" s="46" t="s">
        <v>2001</v>
      </c>
      <c r="G166" s="46" t="s">
        <v>590</v>
      </c>
      <c r="H166" s="46" t="s">
        <v>67</v>
      </c>
      <c r="I166" s="46" t="s">
        <v>3263</v>
      </c>
      <c r="J166" s="46" t="s">
        <v>399</v>
      </c>
      <c r="K166" s="46" t="s">
        <v>2002</v>
      </c>
      <c r="L166" s="46" t="s">
        <v>23</v>
      </c>
      <c r="M166" s="147"/>
      <c r="N166" s="150"/>
      <c r="O166" s="150"/>
      <c r="P166" s="151"/>
    </row>
    <row r="167" spans="1:16" ht="25.5" customHeight="1" x14ac:dyDescent="0.25">
      <c r="A167" s="145" t="s">
        <v>2003</v>
      </c>
      <c r="B167" s="145" t="s">
        <v>29</v>
      </c>
      <c r="C167" s="46" t="s">
        <v>2004</v>
      </c>
      <c r="D167" s="46" t="s">
        <v>17</v>
      </c>
      <c r="E167" s="46" t="s">
        <v>2005</v>
      </c>
      <c r="F167" s="46" t="s">
        <v>166</v>
      </c>
      <c r="G167" s="46" t="s">
        <v>2006</v>
      </c>
      <c r="H167" s="46" t="s">
        <v>21</v>
      </c>
      <c r="I167" s="46" t="s">
        <v>3309</v>
      </c>
      <c r="J167" s="46" t="s">
        <v>91</v>
      </c>
      <c r="K167" s="46" t="s">
        <v>287</v>
      </c>
      <c r="L167" s="46" t="s">
        <v>23</v>
      </c>
      <c r="M167" s="145">
        <v>15</v>
      </c>
      <c r="N167" s="148">
        <v>34.58</v>
      </c>
      <c r="O167" s="148">
        <v>0</v>
      </c>
      <c r="P167" s="151"/>
    </row>
    <row r="168" spans="1:16" ht="25" customHeight="1" x14ac:dyDescent="0.25">
      <c r="A168" s="146"/>
      <c r="B168" s="146"/>
      <c r="C168" s="46" t="s">
        <v>2007</v>
      </c>
      <c r="D168" s="46" t="s">
        <v>17</v>
      </c>
      <c r="E168" s="46" t="s">
        <v>2008</v>
      </c>
      <c r="F168" s="46" t="s">
        <v>214</v>
      </c>
      <c r="G168" s="46" t="s">
        <v>2009</v>
      </c>
      <c r="H168" s="46" t="s">
        <v>21</v>
      </c>
      <c r="I168" s="46" t="s">
        <v>3219</v>
      </c>
      <c r="J168" s="46" t="s">
        <v>91</v>
      </c>
      <c r="K168" s="46" t="s">
        <v>92</v>
      </c>
      <c r="L168" s="46" t="s">
        <v>23</v>
      </c>
      <c r="M168" s="146"/>
      <c r="N168" s="149"/>
      <c r="O168" s="149"/>
      <c r="P168" s="151"/>
    </row>
    <row r="169" spans="1:16" ht="25" customHeight="1" x14ac:dyDescent="0.25">
      <c r="A169" s="146"/>
      <c r="B169" s="146"/>
      <c r="C169" s="46" t="s">
        <v>1758</v>
      </c>
      <c r="D169" s="46" t="s">
        <v>26</v>
      </c>
      <c r="E169" s="46" t="s">
        <v>1339</v>
      </c>
      <c r="F169" s="46" t="s">
        <v>1008</v>
      </c>
      <c r="G169" s="46" t="s">
        <v>1760</v>
      </c>
      <c r="H169" s="46" t="s">
        <v>119</v>
      </c>
      <c r="I169" s="46" t="s">
        <v>3211</v>
      </c>
      <c r="J169" s="46" t="s">
        <v>72</v>
      </c>
      <c r="K169" s="46" t="s">
        <v>38</v>
      </c>
      <c r="L169" s="46" t="s">
        <v>23</v>
      </c>
      <c r="M169" s="146"/>
      <c r="N169" s="149"/>
      <c r="O169" s="149"/>
      <c r="P169" s="151"/>
    </row>
    <row r="170" spans="1:16" ht="25" customHeight="1" x14ac:dyDescent="0.25">
      <c r="A170" s="146"/>
      <c r="B170" s="146"/>
      <c r="C170" s="46" t="s">
        <v>1836</v>
      </c>
      <c r="D170" s="46" t="s">
        <v>26</v>
      </c>
      <c r="E170" s="46" t="s">
        <v>1837</v>
      </c>
      <c r="F170" s="46" t="s">
        <v>621</v>
      </c>
      <c r="G170" s="46" t="s">
        <v>1838</v>
      </c>
      <c r="H170" s="46" t="s">
        <v>84</v>
      </c>
      <c r="I170" s="46" t="s">
        <v>3234</v>
      </c>
      <c r="J170" s="46" t="s">
        <v>72</v>
      </c>
      <c r="K170" s="46" t="s">
        <v>45</v>
      </c>
      <c r="L170" s="46" t="s">
        <v>23</v>
      </c>
      <c r="M170" s="146"/>
      <c r="N170" s="149"/>
      <c r="O170" s="149"/>
      <c r="P170" s="151"/>
    </row>
    <row r="171" spans="1:16" ht="25" customHeight="1" x14ac:dyDescent="0.25">
      <c r="A171" s="146"/>
      <c r="B171" s="146"/>
      <c r="C171" s="46" t="s">
        <v>1997</v>
      </c>
      <c r="D171" s="46" t="s">
        <v>26</v>
      </c>
      <c r="E171" s="46" t="s">
        <v>1998</v>
      </c>
      <c r="F171" s="46" t="s">
        <v>349</v>
      </c>
      <c r="G171" s="46" t="s">
        <v>1999</v>
      </c>
      <c r="H171" s="46" t="s">
        <v>84</v>
      </c>
      <c r="I171" s="46" t="s">
        <v>3234</v>
      </c>
      <c r="J171" s="46" t="s">
        <v>31</v>
      </c>
      <c r="K171" s="46">
        <v>0.75</v>
      </c>
      <c r="L171" s="46" t="s">
        <v>23</v>
      </c>
      <c r="M171" s="146"/>
      <c r="N171" s="149"/>
      <c r="O171" s="149"/>
      <c r="P171" s="151"/>
    </row>
    <row r="172" spans="1:16" ht="25" customHeight="1" x14ac:dyDescent="0.25">
      <c r="A172" s="146"/>
      <c r="B172" s="146"/>
      <c r="C172" s="46" t="s">
        <v>2010</v>
      </c>
      <c r="D172" s="46" t="s">
        <v>26</v>
      </c>
      <c r="E172" s="46" t="s">
        <v>1834</v>
      </c>
      <c r="F172" s="46" t="s">
        <v>345</v>
      </c>
      <c r="G172" s="46" t="s">
        <v>1674</v>
      </c>
      <c r="H172" s="46" t="s">
        <v>44</v>
      </c>
      <c r="I172" s="46" t="s">
        <v>3234</v>
      </c>
      <c r="J172" s="46" t="s">
        <v>72</v>
      </c>
      <c r="K172" s="46" t="s">
        <v>73</v>
      </c>
      <c r="L172" s="46" t="s">
        <v>23</v>
      </c>
      <c r="M172" s="146"/>
      <c r="N172" s="149"/>
      <c r="O172" s="149"/>
      <c r="P172" s="151"/>
    </row>
    <row r="173" spans="1:16" ht="25" customHeight="1" x14ac:dyDescent="0.25">
      <c r="A173" s="147"/>
      <c r="B173" s="147"/>
      <c r="C173" s="46" t="s">
        <v>587</v>
      </c>
      <c r="D173" s="46" t="s">
        <v>40</v>
      </c>
      <c r="E173" s="46" t="s">
        <v>588</v>
      </c>
      <c r="F173" s="46" t="s">
        <v>1214</v>
      </c>
      <c r="G173" s="46" t="s">
        <v>1842</v>
      </c>
      <c r="H173" s="46" t="s">
        <v>62</v>
      </c>
      <c r="I173" s="46" t="s">
        <v>3310</v>
      </c>
      <c r="J173" s="46" t="s">
        <v>399</v>
      </c>
      <c r="K173" s="46" t="s">
        <v>2011</v>
      </c>
      <c r="L173" s="46" t="s">
        <v>23</v>
      </c>
      <c r="M173" s="147"/>
      <c r="N173" s="150"/>
      <c r="O173" s="150"/>
      <c r="P173" s="151"/>
    </row>
    <row r="174" spans="1:16" ht="25" customHeight="1" x14ac:dyDescent="0.25">
      <c r="A174" s="145" t="s">
        <v>2012</v>
      </c>
      <c r="B174" s="145" t="s">
        <v>15</v>
      </c>
      <c r="C174" s="46" t="s">
        <v>2013</v>
      </c>
      <c r="D174" s="46" t="s">
        <v>17</v>
      </c>
      <c r="E174" s="46" t="s">
        <v>2014</v>
      </c>
      <c r="F174" s="46" t="s">
        <v>227</v>
      </c>
      <c r="G174" s="46" t="s">
        <v>2015</v>
      </c>
      <c r="H174" s="46" t="s">
        <v>30</v>
      </c>
      <c r="I174" s="46" t="s">
        <v>3288</v>
      </c>
      <c r="J174" s="46" t="s">
        <v>612</v>
      </c>
      <c r="K174" s="46" t="s">
        <v>23</v>
      </c>
      <c r="L174" s="46" t="s">
        <v>816</v>
      </c>
      <c r="M174" s="145">
        <v>30</v>
      </c>
      <c r="N174" s="148">
        <v>59.5</v>
      </c>
      <c r="O174" s="148">
        <v>29.5</v>
      </c>
      <c r="P174" s="151"/>
    </row>
    <row r="175" spans="1:16" ht="64.5" customHeight="1" x14ac:dyDescent="0.25">
      <c r="A175" s="147"/>
      <c r="B175" s="147"/>
      <c r="C175" s="46" t="s">
        <v>2016</v>
      </c>
      <c r="D175" s="46" t="s">
        <v>17</v>
      </c>
      <c r="E175" s="46" t="s">
        <v>2017</v>
      </c>
      <c r="F175" s="46" t="s">
        <v>103</v>
      </c>
      <c r="G175" s="46" t="s">
        <v>2018</v>
      </c>
      <c r="H175" s="46" t="s">
        <v>30</v>
      </c>
      <c r="I175" s="46" t="s">
        <v>3311</v>
      </c>
      <c r="J175" s="46" t="s">
        <v>771</v>
      </c>
      <c r="K175" s="46" t="s">
        <v>23</v>
      </c>
      <c r="L175" s="46" t="s">
        <v>728</v>
      </c>
      <c r="M175" s="147"/>
      <c r="N175" s="150"/>
      <c r="O175" s="150"/>
      <c r="P175" s="151"/>
    </row>
    <row r="176" spans="1:16" ht="25" customHeight="1" x14ac:dyDescent="0.25">
      <c r="A176" s="145" t="s">
        <v>2019</v>
      </c>
      <c r="B176" s="145" t="s">
        <v>29</v>
      </c>
      <c r="C176" s="46" t="s">
        <v>2020</v>
      </c>
      <c r="D176" s="46" t="s">
        <v>17</v>
      </c>
      <c r="E176" s="46" t="s">
        <v>2021</v>
      </c>
      <c r="F176" s="46" t="s">
        <v>95</v>
      </c>
      <c r="G176" s="46" t="s">
        <v>2022</v>
      </c>
      <c r="H176" s="46" t="s">
        <v>21</v>
      </c>
      <c r="I176" s="46" t="s">
        <v>3206</v>
      </c>
      <c r="J176" s="46" t="s">
        <v>91</v>
      </c>
      <c r="K176" s="46" t="s">
        <v>92</v>
      </c>
      <c r="L176" s="46" t="s">
        <v>23</v>
      </c>
      <c r="M176" s="145">
        <v>15</v>
      </c>
      <c r="N176" s="148">
        <v>24.5</v>
      </c>
      <c r="O176" s="148">
        <v>0</v>
      </c>
      <c r="P176" s="151"/>
    </row>
    <row r="177" spans="1:16" ht="25" customHeight="1" x14ac:dyDescent="0.25">
      <c r="A177" s="146"/>
      <c r="B177" s="146"/>
      <c r="C177" s="46" t="s">
        <v>2023</v>
      </c>
      <c r="D177" s="46" t="s">
        <v>17</v>
      </c>
      <c r="E177" s="46" t="s">
        <v>1207</v>
      </c>
      <c r="F177" s="46" t="s">
        <v>95</v>
      </c>
      <c r="G177" s="46" t="s">
        <v>884</v>
      </c>
      <c r="H177" s="46" t="s">
        <v>21</v>
      </c>
      <c r="I177" s="46" t="s">
        <v>3219</v>
      </c>
      <c r="J177" s="46" t="s">
        <v>91</v>
      </c>
      <c r="K177" s="46" t="s">
        <v>92</v>
      </c>
      <c r="L177" s="46" t="s">
        <v>23</v>
      </c>
      <c r="M177" s="146"/>
      <c r="N177" s="149"/>
      <c r="O177" s="149"/>
      <c r="P177" s="151"/>
    </row>
    <row r="178" spans="1:16" ht="36" x14ac:dyDescent="0.25">
      <c r="A178" s="146"/>
      <c r="B178" s="146"/>
      <c r="C178" s="46" t="s">
        <v>1761</v>
      </c>
      <c r="D178" s="46" t="s">
        <v>26</v>
      </c>
      <c r="E178" s="46" t="s">
        <v>79</v>
      </c>
      <c r="F178" s="46" t="s">
        <v>964</v>
      </c>
      <c r="G178" s="46" t="s">
        <v>29</v>
      </c>
      <c r="H178" s="46" t="s">
        <v>153</v>
      </c>
      <c r="I178" s="46" t="s">
        <v>3312</v>
      </c>
      <c r="J178" s="46" t="s">
        <v>31</v>
      </c>
      <c r="K178" s="46" t="s">
        <v>244</v>
      </c>
      <c r="L178" s="46" t="s">
        <v>23</v>
      </c>
      <c r="M178" s="146"/>
      <c r="N178" s="149"/>
      <c r="O178" s="149"/>
      <c r="P178" s="151"/>
    </row>
    <row r="179" spans="1:16" ht="25" customHeight="1" x14ac:dyDescent="0.25">
      <c r="A179" s="146"/>
      <c r="B179" s="146"/>
      <c r="C179" s="46" t="s">
        <v>1756</v>
      </c>
      <c r="D179" s="46" t="s">
        <v>26</v>
      </c>
      <c r="E179" s="46" t="s">
        <v>2024</v>
      </c>
      <c r="F179" s="46" t="s">
        <v>1576</v>
      </c>
      <c r="G179" s="46" t="s">
        <v>29</v>
      </c>
      <c r="H179" s="46" t="s">
        <v>309</v>
      </c>
      <c r="I179" s="46" t="s">
        <v>3211</v>
      </c>
      <c r="J179" s="46" t="s">
        <v>72</v>
      </c>
      <c r="K179" s="46" t="s">
        <v>591</v>
      </c>
      <c r="L179" s="46" t="s">
        <v>23</v>
      </c>
      <c r="M179" s="146"/>
      <c r="N179" s="149"/>
      <c r="O179" s="149"/>
      <c r="P179" s="151"/>
    </row>
    <row r="180" spans="1:16" ht="36" x14ac:dyDescent="0.25">
      <c r="A180" s="147"/>
      <c r="B180" s="147"/>
      <c r="C180" s="46" t="s">
        <v>2025</v>
      </c>
      <c r="D180" s="46" t="s">
        <v>26</v>
      </c>
      <c r="E180" s="46" t="s">
        <v>2026</v>
      </c>
      <c r="F180" s="46" t="s">
        <v>28</v>
      </c>
      <c r="G180" s="46" t="s">
        <v>29</v>
      </c>
      <c r="H180" s="46" t="s">
        <v>84</v>
      </c>
      <c r="I180" s="46" t="s">
        <v>3234</v>
      </c>
      <c r="J180" s="46" t="s">
        <v>31</v>
      </c>
      <c r="K180" s="46">
        <v>0.75</v>
      </c>
      <c r="L180" s="46" t="s">
        <v>23</v>
      </c>
      <c r="M180" s="147"/>
      <c r="N180" s="150"/>
      <c r="O180" s="150"/>
      <c r="P180" s="151"/>
    </row>
    <row r="181" spans="1:16" ht="25" customHeight="1" x14ac:dyDescent="0.25">
      <c r="A181" s="145" t="s">
        <v>2027</v>
      </c>
      <c r="B181" s="145" t="s">
        <v>809</v>
      </c>
      <c r="C181" s="46" t="s">
        <v>2028</v>
      </c>
      <c r="D181" s="46" t="s">
        <v>17</v>
      </c>
      <c r="E181" s="46" t="s">
        <v>2029</v>
      </c>
      <c r="F181" s="46" t="s">
        <v>180</v>
      </c>
      <c r="G181" s="46" t="s">
        <v>2030</v>
      </c>
      <c r="H181" s="46" t="s">
        <v>21</v>
      </c>
      <c r="I181" s="46" t="s">
        <v>3313</v>
      </c>
      <c r="J181" s="46" t="s">
        <v>91</v>
      </c>
      <c r="K181" s="46">
        <v>10</v>
      </c>
      <c r="L181" s="46" t="s">
        <v>23</v>
      </c>
      <c r="M181" s="145">
        <v>10</v>
      </c>
      <c r="N181" s="148">
        <v>61</v>
      </c>
      <c r="O181" s="148">
        <v>22.75</v>
      </c>
      <c r="P181" s="151"/>
    </row>
    <row r="182" spans="1:16" ht="36" x14ac:dyDescent="0.25">
      <c r="A182" s="146"/>
      <c r="B182" s="146"/>
      <c r="C182" s="46" t="s">
        <v>2031</v>
      </c>
      <c r="D182" s="46" t="s">
        <v>17</v>
      </c>
      <c r="E182" s="46" t="s">
        <v>2032</v>
      </c>
      <c r="F182" s="46" t="s">
        <v>180</v>
      </c>
      <c r="G182" s="46" t="s">
        <v>2033</v>
      </c>
      <c r="H182" s="46" t="s">
        <v>30</v>
      </c>
      <c r="I182" s="46" t="s">
        <v>3314</v>
      </c>
      <c r="J182" s="46" t="s">
        <v>91</v>
      </c>
      <c r="K182" s="46">
        <v>3.5</v>
      </c>
      <c r="L182" s="46" t="s">
        <v>23</v>
      </c>
      <c r="M182" s="146"/>
      <c r="N182" s="149"/>
      <c r="O182" s="149"/>
      <c r="P182" s="151"/>
    </row>
    <row r="183" spans="1:16" ht="25" customHeight="1" x14ac:dyDescent="0.25">
      <c r="A183" s="146"/>
      <c r="B183" s="146"/>
      <c r="C183" s="46" t="s">
        <v>1703</v>
      </c>
      <c r="D183" s="46" t="s">
        <v>17</v>
      </c>
      <c r="E183" s="46" t="s">
        <v>1704</v>
      </c>
      <c r="F183" s="46" t="s">
        <v>89</v>
      </c>
      <c r="G183" s="46" t="s">
        <v>1705</v>
      </c>
      <c r="H183" s="46" t="s">
        <v>111</v>
      </c>
      <c r="I183" s="46" t="s">
        <v>3315</v>
      </c>
      <c r="J183" s="46" t="s">
        <v>22</v>
      </c>
      <c r="K183" s="46">
        <v>0</v>
      </c>
      <c r="L183" s="46" t="s">
        <v>117</v>
      </c>
      <c r="M183" s="146"/>
      <c r="N183" s="149"/>
      <c r="O183" s="149"/>
      <c r="P183" s="151"/>
    </row>
    <row r="184" spans="1:16" ht="25" customHeight="1" x14ac:dyDescent="0.25">
      <c r="A184" s="146"/>
      <c r="B184" s="146"/>
      <c r="C184" s="46" t="s">
        <v>2034</v>
      </c>
      <c r="D184" s="46" t="s">
        <v>17</v>
      </c>
      <c r="E184" s="46" t="s">
        <v>2035</v>
      </c>
      <c r="F184" s="46" t="s">
        <v>95</v>
      </c>
      <c r="G184" s="46" t="s">
        <v>2036</v>
      </c>
      <c r="H184" s="46" t="s">
        <v>21</v>
      </c>
      <c r="I184" s="46" t="s">
        <v>3316</v>
      </c>
      <c r="J184" s="46" t="s">
        <v>91</v>
      </c>
      <c r="K184" s="46">
        <v>10</v>
      </c>
      <c r="L184" s="46" t="s">
        <v>23</v>
      </c>
      <c r="M184" s="146"/>
      <c r="N184" s="149"/>
      <c r="O184" s="149"/>
      <c r="P184" s="151"/>
    </row>
    <row r="185" spans="1:16" ht="25" customHeight="1" x14ac:dyDescent="0.25">
      <c r="A185" s="146"/>
      <c r="B185" s="146"/>
      <c r="C185" s="46" t="s">
        <v>2037</v>
      </c>
      <c r="D185" s="46" t="s">
        <v>17</v>
      </c>
      <c r="E185" s="46" t="s">
        <v>2038</v>
      </c>
      <c r="F185" s="46" t="s">
        <v>19</v>
      </c>
      <c r="G185" s="46" t="s">
        <v>2039</v>
      </c>
      <c r="H185" s="46" t="s">
        <v>111</v>
      </c>
      <c r="I185" s="46" t="s">
        <v>3317</v>
      </c>
      <c r="J185" s="46" t="s">
        <v>91</v>
      </c>
      <c r="K185" s="46">
        <v>6.5</v>
      </c>
      <c r="L185" s="46" t="s">
        <v>23</v>
      </c>
      <c r="M185" s="146"/>
      <c r="N185" s="149"/>
      <c r="O185" s="149"/>
      <c r="P185" s="151"/>
    </row>
    <row r="186" spans="1:16" ht="25" customHeight="1" x14ac:dyDescent="0.25">
      <c r="A186" s="146"/>
      <c r="B186" s="146"/>
      <c r="C186" s="46" t="s">
        <v>1787</v>
      </c>
      <c r="D186" s="46" t="s">
        <v>17</v>
      </c>
      <c r="E186" s="46" t="s">
        <v>1123</v>
      </c>
      <c r="F186" s="46" t="s">
        <v>98</v>
      </c>
      <c r="G186" s="46" t="s">
        <v>2040</v>
      </c>
      <c r="H186" s="46" t="s">
        <v>111</v>
      </c>
      <c r="I186" s="46" t="s">
        <v>3318</v>
      </c>
      <c r="J186" s="46" t="s">
        <v>232</v>
      </c>
      <c r="K186" s="46">
        <v>0</v>
      </c>
      <c r="L186" s="46" t="s">
        <v>1862</v>
      </c>
      <c r="M186" s="146"/>
      <c r="N186" s="149"/>
      <c r="O186" s="149"/>
      <c r="P186" s="151"/>
    </row>
    <row r="187" spans="1:16" ht="25" customHeight="1" x14ac:dyDescent="0.25">
      <c r="A187" s="146"/>
      <c r="B187" s="146"/>
      <c r="C187" s="46" t="s">
        <v>2041</v>
      </c>
      <c r="D187" s="46" t="s">
        <v>17</v>
      </c>
      <c r="E187" s="46" t="s">
        <v>136</v>
      </c>
      <c r="F187" s="46" t="s">
        <v>89</v>
      </c>
      <c r="G187" s="46" t="s">
        <v>131</v>
      </c>
      <c r="H187" s="46" t="s">
        <v>21</v>
      </c>
      <c r="I187" s="46" t="s">
        <v>3319</v>
      </c>
      <c r="J187" s="46" t="s">
        <v>138</v>
      </c>
      <c r="K187" s="46">
        <v>5</v>
      </c>
      <c r="L187" s="46" t="s">
        <v>23</v>
      </c>
      <c r="M187" s="146"/>
      <c r="N187" s="149"/>
      <c r="O187" s="149"/>
      <c r="P187" s="151"/>
    </row>
    <row r="188" spans="1:16" ht="25" customHeight="1" x14ac:dyDescent="0.25">
      <c r="A188" s="146"/>
      <c r="B188" s="146"/>
      <c r="C188" s="46" t="s">
        <v>1775</v>
      </c>
      <c r="D188" s="46" t="s">
        <v>26</v>
      </c>
      <c r="E188" s="46" t="s">
        <v>1776</v>
      </c>
      <c r="F188" s="46" t="s">
        <v>345</v>
      </c>
      <c r="G188" s="46" t="s">
        <v>1777</v>
      </c>
      <c r="H188" s="46" t="s">
        <v>153</v>
      </c>
      <c r="I188" s="46" t="s">
        <v>3211</v>
      </c>
      <c r="J188" s="46" t="s">
        <v>31</v>
      </c>
      <c r="K188" s="46">
        <v>2.75</v>
      </c>
      <c r="L188" s="46" t="s">
        <v>23</v>
      </c>
      <c r="M188" s="146"/>
      <c r="N188" s="149"/>
      <c r="O188" s="149"/>
      <c r="P188" s="151"/>
    </row>
    <row r="189" spans="1:16" ht="25" customHeight="1" x14ac:dyDescent="0.25">
      <c r="A189" s="147"/>
      <c r="B189" s="147"/>
      <c r="C189" s="46" t="s">
        <v>1713</v>
      </c>
      <c r="D189" s="46" t="s">
        <v>26</v>
      </c>
      <c r="E189" s="46" t="s">
        <v>2042</v>
      </c>
      <c r="F189" s="46" t="s">
        <v>1008</v>
      </c>
      <c r="G189" s="46" t="s">
        <v>1715</v>
      </c>
      <c r="H189" s="46" t="s">
        <v>595</v>
      </c>
      <c r="I189" s="46" t="s">
        <v>3211</v>
      </c>
      <c r="J189" s="46" t="s">
        <v>31</v>
      </c>
      <c r="K189" s="46">
        <v>0.5</v>
      </c>
      <c r="L189" s="46" t="s">
        <v>23</v>
      </c>
      <c r="M189" s="147"/>
      <c r="N189" s="150"/>
      <c r="O189" s="150"/>
      <c r="P189" s="151"/>
    </row>
    <row r="190" spans="1:16" ht="25" customHeight="1" x14ac:dyDescent="0.25">
      <c r="A190" s="145" t="s">
        <v>2043</v>
      </c>
      <c r="B190" s="145" t="s">
        <v>29</v>
      </c>
      <c r="C190" s="46" t="s">
        <v>2037</v>
      </c>
      <c r="D190" s="46" t="s">
        <v>17</v>
      </c>
      <c r="E190" s="46" t="s">
        <v>2038</v>
      </c>
      <c r="F190" s="46" t="s">
        <v>19</v>
      </c>
      <c r="G190" s="46" t="s">
        <v>2044</v>
      </c>
      <c r="H190" s="46" t="s">
        <v>30</v>
      </c>
      <c r="I190" s="46" t="s">
        <v>3320</v>
      </c>
      <c r="J190" s="46" t="s">
        <v>91</v>
      </c>
      <c r="K190" s="46" t="s">
        <v>824</v>
      </c>
      <c r="L190" s="46" t="s">
        <v>23</v>
      </c>
      <c r="M190" s="145">
        <v>15</v>
      </c>
      <c r="N190" s="148">
        <v>30.25</v>
      </c>
      <c r="O190" s="148">
        <v>0</v>
      </c>
      <c r="P190" s="151"/>
    </row>
    <row r="191" spans="1:16" ht="25" customHeight="1" x14ac:dyDescent="0.25">
      <c r="A191" s="146"/>
      <c r="B191" s="146"/>
      <c r="C191" s="46" t="s">
        <v>2045</v>
      </c>
      <c r="D191" s="46" t="s">
        <v>17</v>
      </c>
      <c r="E191" s="46" t="s">
        <v>301</v>
      </c>
      <c r="F191" s="46" t="s">
        <v>19</v>
      </c>
      <c r="G191" s="46" t="s">
        <v>302</v>
      </c>
      <c r="H191" s="46" t="s">
        <v>21</v>
      </c>
      <c r="I191" s="46" t="s">
        <v>3322</v>
      </c>
      <c r="J191" s="46" t="s">
        <v>91</v>
      </c>
      <c r="K191" s="46" t="s">
        <v>92</v>
      </c>
      <c r="L191" s="46" t="s">
        <v>23</v>
      </c>
      <c r="M191" s="146"/>
      <c r="N191" s="149"/>
      <c r="O191" s="149"/>
      <c r="P191" s="151"/>
    </row>
    <row r="192" spans="1:16" ht="25" customHeight="1" x14ac:dyDescent="0.25">
      <c r="A192" s="146"/>
      <c r="B192" s="146"/>
      <c r="C192" s="46" t="s">
        <v>2046</v>
      </c>
      <c r="D192" s="46" t="s">
        <v>17</v>
      </c>
      <c r="E192" s="141" t="s">
        <v>2038</v>
      </c>
      <c r="F192" s="141" t="s">
        <v>19</v>
      </c>
      <c r="G192" s="141" t="s">
        <v>3834</v>
      </c>
      <c r="H192" s="46" t="s">
        <v>21</v>
      </c>
      <c r="I192" s="46" t="s">
        <v>3323</v>
      </c>
      <c r="J192" s="141" t="s">
        <v>91</v>
      </c>
      <c r="K192" s="46">
        <v>10</v>
      </c>
      <c r="L192" s="46">
        <v>0</v>
      </c>
      <c r="M192" s="146"/>
      <c r="N192" s="149"/>
      <c r="O192" s="149"/>
      <c r="P192" s="151"/>
    </row>
    <row r="193" spans="1:16" ht="25" customHeight="1" x14ac:dyDescent="0.25">
      <c r="A193" s="146"/>
      <c r="B193" s="146"/>
      <c r="C193" s="46" t="s">
        <v>1800</v>
      </c>
      <c r="D193" s="46" t="s">
        <v>26</v>
      </c>
      <c r="E193" s="46" t="s">
        <v>2047</v>
      </c>
      <c r="F193" s="46" t="s">
        <v>28</v>
      </c>
      <c r="G193" s="46" t="s">
        <v>1802</v>
      </c>
      <c r="H193" s="46" t="s">
        <v>50</v>
      </c>
      <c r="I193" s="46" t="s">
        <v>3234</v>
      </c>
      <c r="J193" s="46" t="s">
        <v>149</v>
      </c>
      <c r="K193" s="46" t="s">
        <v>497</v>
      </c>
      <c r="L193" s="46" t="s">
        <v>23</v>
      </c>
      <c r="M193" s="146"/>
      <c r="N193" s="149"/>
      <c r="O193" s="149"/>
      <c r="P193" s="151"/>
    </row>
    <row r="194" spans="1:16" ht="25" customHeight="1" x14ac:dyDescent="0.25">
      <c r="A194" s="146"/>
      <c r="B194" s="146"/>
      <c r="C194" s="46" t="s">
        <v>1883</v>
      </c>
      <c r="D194" s="46" t="s">
        <v>26</v>
      </c>
      <c r="E194" s="46" t="s">
        <v>1740</v>
      </c>
      <c r="F194" s="46" t="s">
        <v>2048</v>
      </c>
      <c r="G194" s="46" t="s">
        <v>29</v>
      </c>
      <c r="H194" s="46" t="s">
        <v>119</v>
      </c>
      <c r="I194" s="46" t="s">
        <v>3234</v>
      </c>
      <c r="J194" s="46" t="s">
        <v>72</v>
      </c>
      <c r="K194" s="46" t="s">
        <v>38</v>
      </c>
      <c r="L194" s="46" t="s">
        <v>23</v>
      </c>
      <c r="M194" s="146"/>
      <c r="N194" s="149"/>
      <c r="O194" s="149"/>
      <c r="P194" s="151"/>
    </row>
    <row r="195" spans="1:16" ht="25" customHeight="1" x14ac:dyDescent="0.25">
      <c r="A195" s="147"/>
      <c r="B195" s="147"/>
      <c r="C195" s="46" t="s">
        <v>1815</v>
      </c>
      <c r="D195" s="46" t="s">
        <v>26</v>
      </c>
      <c r="E195" s="46" t="s">
        <v>1402</v>
      </c>
      <c r="F195" s="46" t="s">
        <v>1008</v>
      </c>
      <c r="G195" s="46" t="s">
        <v>1717</v>
      </c>
      <c r="H195" s="46" t="s">
        <v>309</v>
      </c>
      <c r="I195" s="46" t="s">
        <v>3234</v>
      </c>
      <c r="J195" s="46" t="s">
        <v>31</v>
      </c>
      <c r="K195" s="46">
        <v>0.25</v>
      </c>
      <c r="L195" s="46" t="s">
        <v>23</v>
      </c>
      <c r="M195" s="147"/>
      <c r="N195" s="150"/>
      <c r="O195" s="150"/>
      <c r="P195" s="151"/>
    </row>
    <row r="196" spans="1:16" ht="25" customHeight="1" x14ac:dyDescent="0.25">
      <c r="A196" s="145" t="s">
        <v>2049</v>
      </c>
      <c r="B196" s="145" t="s">
        <v>29</v>
      </c>
      <c r="C196" s="46" t="s">
        <v>2050</v>
      </c>
      <c r="D196" s="46" t="s">
        <v>17</v>
      </c>
      <c r="E196" s="46" t="s">
        <v>2051</v>
      </c>
      <c r="F196" s="46" t="s">
        <v>95</v>
      </c>
      <c r="G196" s="46" t="s">
        <v>2052</v>
      </c>
      <c r="H196" s="46" t="s">
        <v>21</v>
      </c>
      <c r="I196" s="46" t="s">
        <v>3324</v>
      </c>
      <c r="J196" s="46" t="s">
        <v>91</v>
      </c>
      <c r="K196" s="46" t="s">
        <v>92</v>
      </c>
      <c r="L196" s="46" t="s">
        <v>23</v>
      </c>
      <c r="M196" s="145">
        <v>15</v>
      </c>
      <c r="N196" s="148">
        <v>17.600000000000001</v>
      </c>
      <c r="O196" s="148">
        <v>2.6</v>
      </c>
      <c r="P196" s="151"/>
    </row>
    <row r="197" spans="1:16" ht="43.5" customHeight="1" x14ac:dyDescent="0.25">
      <c r="A197" s="146"/>
      <c r="B197" s="146"/>
      <c r="C197" s="46" t="s">
        <v>1848</v>
      </c>
      <c r="D197" s="46" t="s">
        <v>17</v>
      </c>
      <c r="E197" s="46" t="s">
        <v>2053</v>
      </c>
      <c r="F197" s="46" t="s">
        <v>214</v>
      </c>
      <c r="G197" s="46" t="s">
        <v>1469</v>
      </c>
      <c r="H197" s="46" t="s">
        <v>84</v>
      </c>
      <c r="I197" s="46" t="s">
        <v>3231</v>
      </c>
      <c r="J197" s="46" t="s">
        <v>105</v>
      </c>
      <c r="K197" s="46" t="s">
        <v>23</v>
      </c>
      <c r="L197" s="46" t="s">
        <v>497</v>
      </c>
      <c r="M197" s="146"/>
      <c r="N197" s="149"/>
      <c r="O197" s="149"/>
      <c r="P197" s="151"/>
    </row>
    <row r="198" spans="1:16" ht="36" x14ac:dyDescent="0.25">
      <c r="A198" s="146"/>
      <c r="B198" s="146"/>
      <c r="C198" s="46" t="s">
        <v>1829</v>
      </c>
      <c r="D198" s="46" t="s">
        <v>26</v>
      </c>
      <c r="E198" s="46" t="s">
        <v>1600</v>
      </c>
      <c r="F198" s="46" t="s">
        <v>1245</v>
      </c>
      <c r="G198" s="46" t="s">
        <v>1830</v>
      </c>
      <c r="H198" s="46" t="s">
        <v>62</v>
      </c>
      <c r="I198" s="46" t="s">
        <v>3211</v>
      </c>
      <c r="J198" s="46" t="s">
        <v>31</v>
      </c>
      <c r="K198" s="46" t="s">
        <v>63</v>
      </c>
      <c r="L198" s="46" t="s">
        <v>23</v>
      </c>
      <c r="M198" s="146"/>
      <c r="N198" s="149"/>
      <c r="O198" s="149"/>
      <c r="P198" s="151"/>
    </row>
    <row r="199" spans="1:16" ht="25" customHeight="1" x14ac:dyDescent="0.25">
      <c r="A199" s="146"/>
      <c r="B199" s="146"/>
      <c r="C199" s="46" t="s">
        <v>1815</v>
      </c>
      <c r="D199" s="46" t="s">
        <v>26</v>
      </c>
      <c r="E199" s="46" t="s">
        <v>156</v>
      </c>
      <c r="F199" s="46" t="s">
        <v>80</v>
      </c>
      <c r="G199" s="46" t="s">
        <v>1717</v>
      </c>
      <c r="H199" s="46" t="s">
        <v>442</v>
      </c>
      <c r="I199" s="46" t="s">
        <v>3326</v>
      </c>
      <c r="J199" s="46" t="s">
        <v>31</v>
      </c>
      <c r="K199" s="46">
        <v>0.5</v>
      </c>
      <c r="L199" s="46" t="s">
        <v>23</v>
      </c>
      <c r="M199" s="146"/>
      <c r="N199" s="149"/>
      <c r="O199" s="149"/>
      <c r="P199" s="151"/>
    </row>
    <row r="200" spans="1:16" ht="25" customHeight="1" x14ac:dyDescent="0.25">
      <c r="A200" s="147"/>
      <c r="B200" s="147"/>
      <c r="C200" s="46" t="s">
        <v>1713</v>
      </c>
      <c r="D200" s="46" t="s">
        <v>26</v>
      </c>
      <c r="E200" s="46" t="s">
        <v>79</v>
      </c>
      <c r="F200" s="46" t="s">
        <v>416</v>
      </c>
      <c r="G200" s="46" t="s">
        <v>1715</v>
      </c>
      <c r="H200" s="46" t="s">
        <v>36</v>
      </c>
      <c r="I200" s="46" t="s">
        <v>3211</v>
      </c>
      <c r="J200" s="46" t="s">
        <v>31</v>
      </c>
      <c r="K200" s="46">
        <v>0.1</v>
      </c>
      <c r="L200" s="46" t="s">
        <v>23</v>
      </c>
      <c r="M200" s="147"/>
      <c r="N200" s="150"/>
      <c r="O200" s="150"/>
      <c r="P200" s="151"/>
    </row>
    <row r="201" spans="1:16" ht="25" customHeight="1" x14ac:dyDescent="0.25">
      <c r="A201" s="145" t="s">
        <v>2054</v>
      </c>
      <c r="B201" s="145" t="s">
        <v>29</v>
      </c>
      <c r="C201" s="46" t="s">
        <v>2055</v>
      </c>
      <c r="D201" s="46" t="s">
        <v>17</v>
      </c>
      <c r="E201" s="46" t="s">
        <v>2051</v>
      </c>
      <c r="F201" s="46" t="s">
        <v>95</v>
      </c>
      <c r="G201" s="46" t="s">
        <v>2052</v>
      </c>
      <c r="H201" s="46" t="s">
        <v>21</v>
      </c>
      <c r="I201" s="46" t="s">
        <v>3327</v>
      </c>
      <c r="J201" s="46" t="s">
        <v>91</v>
      </c>
      <c r="K201" s="46" t="s">
        <v>92</v>
      </c>
      <c r="L201" s="46" t="s">
        <v>23</v>
      </c>
      <c r="M201" s="145">
        <v>15</v>
      </c>
      <c r="N201" s="148">
        <v>16.75</v>
      </c>
      <c r="O201" s="148">
        <v>0</v>
      </c>
      <c r="P201" s="151"/>
    </row>
    <row r="202" spans="1:16" ht="25" customHeight="1" x14ac:dyDescent="0.25">
      <c r="A202" s="146"/>
      <c r="B202" s="146"/>
      <c r="C202" s="46" t="s">
        <v>1815</v>
      </c>
      <c r="D202" s="46" t="s">
        <v>26</v>
      </c>
      <c r="E202" s="46" t="s">
        <v>156</v>
      </c>
      <c r="F202" s="46" t="s">
        <v>958</v>
      </c>
      <c r="G202" s="46" t="s">
        <v>1717</v>
      </c>
      <c r="H202" s="46" t="s">
        <v>50</v>
      </c>
      <c r="I202" s="46" t="s">
        <v>3250</v>
      </c>
      <c r="J202" s="46" t="s">
        <v>31</v>
      </c>
      <c r="K202" s="46" t="s">
        <v>790</v>
      </c>
      <c r="L202" s="46" t="s">
        <v>23</v>
      </c>
      <c r="M202" s="146"/>
      <c r="N202" s="149"/>
      <c r="O202" s="149"/>
      <c r="P202" s="151"/>
    </row>
    <row r="203" spans="1:16" ht="36" x14ac:dyDescent="0.25">
      <c r="A203" s="146"/>
      <c r="B203" s="146"/>
      <c r="C203" s="46" t="s">
        <v>1829</v>
      </c>
      <c r="D203" s="46" t="s">
        <v>26</v>
      </c>
      <c r="E203" s="46" t="s">
        <v>1600</v>
      </c>
      <c r="F203" s="46" t="s">
        <v>2056</v>
      </c>
      <c r="G203" s="46" t="s">
        <v>1830</v>
      </c>
      <c r="H203" s="46" t="s">
        <v>222</v>
      </c>
      <c r="I203" s="46" t="s">
        <v>3211</v>
      </c>
      <c r="J203" s="46" t="s">
        <v>31</v>
      </c>
      <c r="K203" s="46">
        <v>0.75</v>
      </c>
      <c r="L203" s="46" t="s">
        <v>23</v>
      </c>
      <c r="M203" s="146"/>
      <c r="N203" s="149"/>
      <c r="O203" s="149"/>
      <c r="P203" s="151"/>
    </row>
    <row r="204" spans="1:16" ht="36" x14ac:dyDescent="0.25">
      <c r="A204" s="146"/>
      <c r="B204" s="146"/>
      <c r="C204" s="46" t="s">
        <v>1800</v>
      </c>
      <c r="D204" s="46" t="s">
        <v>26</v>
      </c>
      <c r="E204" s="46" t="s">
        <v>260</v>
      </c>
      <c r="F204" s="46" t="s">
        <v>2056</v>
      </c>
      <c r="G204" s="46" t="s">
        <v>1802</v>
      </c>
      <c r="H204" s="46" t="s">
        <v>309</v>
      </c>
      <c r="I204" s="46" t="s">
        <v>3211</v>
      </c>
      <c r="J204" s="46" t="s">
        <v>31</v>
      </c>
      <c r="K204" s="46">
        <v>0.25</v>
      </c>
      <c r="L204" s="46" t="s">
        <v>23</v>
      </c>
      <c r="M204" s="146"/>
      <c r="N204" s="149"/>
      <c r="O204" s="149"/>
      <c r="P204" s="151"/>
    </row>
    <row r="205" spans="1:16" ht="25" customHeight="1" x14ac:dyDescent="0.25">
      <c r="A205" s="147"/>
      <c r="B205" s="147"/>
      <c r="C205" s="46" t="s">
        <v>1856</v>
      </c>
      <c r="D205" s="46" t="s">
        <v>26</v>
      </c>
      <c r="E205" s="46" t="s">
        <v>1857</v>
      </c>
      <c r="F205" s="46" t="s">
        <v>391</v>
      </c>
      <c r="G205" s="46" t="s">
        <v>1858</v>
      </c>
      <c r="H205" s="46" t="s">
        <v>30</v>
      </c>
      <c r="I205" s="46" t="s">
        <v>3211</v>
      </c>
      <c r="J205" s="46" t="s">
        <v>149</v>
      </c>
      <c r="K205" s="46" t="s">
        <v>824</v>
      </c>
      <c r="L205" s="46" t="s">
        <v>23</v>
      </c>
      <c r="M205" s="147"/>
      <c r="N205" s="150"/>
      <c r="O205" s="150"/>
      <c r="P205" s="151"/>
    </row>
    <row r="206" spans="1:16" ht="38.25" customHeight="1" x14ac:dyDescent="0.25">
      <c r="A206" s="145" t="s">
        <v>2057</v>
      </c>
      <c r="B206" s="145" t="s">
        <v>100</v>
      </c>
      <c r="C206" s="46" t="s">
        <v>2058</v>
      </c>
      <c r="D206" s="46" t="s">
        <v>17</v>
      </c>
      <c r="E206" s="46" t="s">
        <v>2059</v>
      </c>
      <c r="F206" s="46" t="s">
        <v>187</v>
      </c>
      <c r="G206" s="46" t="s">
        <v>2060</v>
      </c>
      <c r="H206" s="46" t="s">
        <v>21</v>
      </c>
      <c r="I206" s="46" t="s">
        <v>3328</v>
      </c>
      <c r="J206" s="46" t="s">
        <v>105</v>
      </c>
      <c r="K206" s="46" t="s">
        <v>23</v>
      </c>
      <c r="L206" s="46" t="s">
        <v>106</v>
      </c>
      <c r="M206" s="145">
        <v>20</v>
      </c>
      <c r="N206" s="148">
        <v>137.47</v>
      </c>
      <c r="O206" s="148">
        <v>110</v>
      </c>
      <c r="P206" s="151"/>
    </row>
    <row r="207" spans="1:16" ht="36" x14ac:dyDescent="0.25">
      <c r="A207" s="146"/>
      <c r="B207" s="146"/>
      <c r="C207" s="46" t="s">
        <v>2061</v>
      </c>
      <c r="D207" s="46" t="s">
        <v>26</v>
      </c>
      <c r="E207" s="46" t="s">
        <v>2062</v>
      </c>
      <c r="F207" s="46" t="s">
        <v>2063</v>
      </c>
      <c r="G207" s="46" t="s">
        <v>1755</v>
      </c>
      <c r="H207" s="46" t="s">
        <v>62</v>
      </c>
      <c r="I207" s="46" t="s">
        <v>3211</v>
      </c>
      <c r="J207" s="46" t="s">
        <v>474</v>
      </c>
      <c r="K207" s="46" t="s">
        <v>23</v>
      </c>
      <c r="L207" s="46" t="s">
        <v>205</v>
      </c>
      <c r="M207" s="146"/>
      <c r="N207" s="149"/>
      <c r="O207" s="149"/>
      <c r="P207" s="151"/>
    </row>
    <row r="208" spans="1:16" ht="36" x14ac:dyDescent="0.25">
      <c r="A208" s="146"/>
      <c r="B208" s="146"/>
      <c r="C208" s="46" t="s">
        <v>2061</v>
      </c>
      <c r="D208" s="46" t="s">
        <v>26</v>
      </c>
      <c r="E208" s="46" t="s">
        <v>2064</v>
      </c>
      <c r="F208" s="46" t="s">
        <v>1765</v>
      </c>
      <c r="G208" s="46" t="s">
        <v>29</v>
      </c>
      <c r="H208" s="46" t="s">
        <v>21</v>
      </c>
      <c r="I208" s="46" t="s">
        <v>3211</v>
      </c>
      <c r="J208" s="46" t="s">
        <v>85</v>
      </c>
      <c r="K208" s="46" t="s">
        <v>23</v>
      </c>
      <c r="L208" s="46" t="s">
        <v>205</v>
      </c>
      <c r="M208" s="146"/>
      <c r="N208" s="149"/>
      <c r="O208" s="149"/>
      <c r="P208" s="151"/>
    </row>
    <row r="209" spans="1:16" ht="36" x14ac:dyDescent="0.25">
      <c r="A209" s="146"/>
      <c r="B209" s="146"/>
      <c r="C209" s="46" t="s">
        <v>1887</v>
      </c>
      <c r="D209" s="46" t="s">
        <v>26</v>
      </c>
      <c r="E209" s="46" t="s">
        <v>1744</v>
      </c>
      <c r="F209" s="46" t="s">
        <v>1294</v>
      </c>
      <c r="G209" s="46" t="s">
        <v>29</v>
      </c>
      <c r="H209" s="46" t="s">
        <v>62</v>
      </c>
      <c r="I209" s="46" t="s">
        <v>3213</v>
      </c>
      <c r="J209" s="46" t="s">
        <v>149</v>
      </c>
      <c r="K209" s="46" t="s">
        <v>133</v>
      </c>
      <c r="L209" s="46" t="s">
        <v>23</v>
      </c>
      <c r="M209" s="146"/>
      <c r="N209" s="149"/>
      <c r="O209" s="149"/>
      <c r="P209" s="151"/>
    </row>
    <row r="210" spans="1:16" ht="25" customHeight="1" x14ac:dyDescent="0.25">
      <c r="A210" s="146"/>
      <c r="B210" s="146"/>
      <c r="C210" s="46" t="s">
        <v>1660</v>
      </c>
      <c r="D210" s="46" t="s">
        <v>40</v>
      </c>
      <c r="E210" s="46" t="s">
        <v>1661</v>
      </c>
      <c r="F210" s="46" t="s">
        <v>1249</v>
      </c>
      <c r="G210" s="46" t="s">
        <v>2065</v>
      </c>
      <c r="H210" s="46" t="s">
        <v>30</v>
      </c>
      <c r="I210" s="46" t="s">
        <v>3329</v>
      </c>
      <c r="J210" s="46" t="s">
        <v>399</v>
      </c>
      <c r="K210" s="46" t="s">
        <v>2066</v>
      </c>
      <c r="L210" s="46" t="s">
        <v>23</v>
      </c>
      <c r="M210" s="146"/>
      <c r="N210" s="149"/>
      <c r="O210" s="149"/>
      <c r="P210" s="151"/>
    </row>
    <row r="211" spans="1:16" ht="25" customHeight="1" x14ac:dyDescent="0.25">
      <c r="A211" s="147"/>
      <c r="B211" s="147"/>
      <c r="C211" s="46" t="s">
        <v>2067</v>
      </c>
      <c r="D211" s="46" t="s">
        <v>47</v>
      </c>
      <c r="E211" s="46" t="s">
        <v>48</v>
      </c>
      <c r="F211" s="46" t="s">
        <v>1171</v>
      </c>
      <c r="G211" s="46" t="s">
        <v>29</v>
      </c>
      <c r="H211" s="46" t="s">
        <v>21</v>
      </c>
      <c r="I211" s="46" t="s">
        <v>29</v>
      </c>
      <c r="J211" s="46" t="s">
        <v>1168</v>
      </c>
      <c r="K211" s="46" t="s">
        <v>73</v>
      </c>
      <c r="L211" s="46" t="s">
        <v>23</v>
      </c>
      <c r="M211" s="147"/>
      <c r="N211" s="150"/>
      <c r="O211" s="150"/>
      <c r="P211" s="151"/>
    </row>
    <row r="212" spans="1:16" ht="36" x14ac:dyDescent="0.25">
      <c r="A212" s="145" t="s">
        <v>2068</v>
      </c>
      <c r="B212" s="145" t="s">
        <v>905</v>
      </c>
      <c r="C212" s="46" t="s">
        <v>2069</v>
      </c>
      <c r="D212" s="46" t="s">
        <v>17</v>
      </c>
      <c r="E212" s="46" t="s">
        <v>175</v>
      </c>
      <c r="F212" s="46" t="s">
        <v>19</v>
      </c>
      <c r="G212" s="46" t="s">
        <v>176</v>
      </c>
      <c r="H212" s="46" t="s">
        <v>21</v>
      </c>
      <c r="I212" s="46" t="s">
        <v>3330</v>
      </c>
      <c r="J212" s="46" t="s">
        <v>91</v>
      </c>
      <c r="K212" s="46" t="s">
        <v>92</v>
      </c>
      <c r="L212" s="46" t="s">
        <v>23</v>
      </c>
      <c r="M212" s="145">
        <v>20</v>
      </c>
      <c r="N212" s="148">
        <v>22.75</v>
      </c>
      <c r="O212" s="148">
        <v>0</v>
      </c>
      <c r="P212" s="151"/>
    </row>
    <row r="213" spans="1:16" ht="25" customHeight="1" x14ac:dyDescent="0.25">
      <c r="A213" s="146"/>
      <c r="B213" s="146"/>
      <c r="C213" s="46" t="s">
        <v>2070</v>
      </c>
      <c r="D213" s="46" t="s">
        <v>17</v>
      </c>
      <c r="E213" s="46" t="s">
        <v>577</v>
      </c>
      <c r="F213" s="46" t="s">
        <v>166</v>
      </c>
      <c r="G213" s="46" t="s">
        <v>694</v>
      </c>
      <c r="H213" s="46" t="s">
        <v>21</v>
      </c>
      <c r="I213" s="46" t="s">
        <v>3296</v>
      </c>
      <c r="J213" s="46" t="s">
        <v>91</v>
      </c>
      <c r="K213" s="46" t="s">
        <v>92</v>
      </c>
      <c r="L213" s="46" t="s">
        <v>23</v>
      </c>
      <c r="M213" s="146"/>
      <c r="N213" s="149"/>
      <c r="O213" s="149"/>
      <c r="P213" s="151"/>
    </row>
    <row r="214" spans="1:16" ht="25" customHeight="1" x14ac:dyDescent="0.25">
      <c r="A214" s="147"/>
      <c r="B214" s="147"/>
      <c r="C214" s="46" t="s">
        <v>2071</v>
      </c>
      <c r="D214" s="46" t="s">
        <v>26</v>
      </c>
      <c r="E214" s="46" t="s">
        <v>2072</v>
      </c>
      <c r="F214" s="46" t="s">
        <v>28</v>
      </c>
      <c r="G214" s="46" t="s">
        <v>1999</v>
      </c>
      <c r="H214" s="46" t="s">
        <v>153</v>
      </c>
      <c r="I214" s="46" t="s">
        <v>3290</v>
      </c>
      <c r="J214" s="46" t="s">
        <v>31</v>
      </c>
      <c r="K214" s="46" t="s">
        <v>244</v>
      </c>
      <c r="L214" s="46" t="s">
        <v>23</v>
      </c>
      <c r="M214" s="147"/>
      <c r="N214" s="150"/>
      <c r="O214" s="150"/>
      <c r="P214" s="151"/>
    </row>
    <row r="215" spans="1:16" ht="25" customHeight="1" x14ac:dyDescent="0.25">
      <c r="A215" s="46" t="s">
        <v>2073</v>
      </c>
      <c r="B215" s="46" t="s">
        <v>173</v>
      </c>
      <c r="C215" s="46" t="s">
        <v>2074</v>
      </c>
      <c r="D215" s="46" t="s">
        <v>17</v>
      </c>
      <c r="E215" s="46" t="s">
        <v>301</v>
      </c>
      <c r="F215" s="46" t="s">
        <v>95</v>
      </c>
      <c r="G215" s="46" t="s">
        <v>302</v>
      </c>
      <c r="H215" s="46" t="s">
        <v>21</v>
      </c>
      <c r="I215" s="46" t="s">
        <v>3296</v>
      </c>
      <c r="J215" s="46" t="s">
        <v>91</v>
      </c>
      <c r="K215" s="46" t="s">
        <v>92</v>
      </c>
      <c r="L215" s="46" t="s">
        <v>23</v>
      </c>
      <c r="M215" s="46">
        <v>10</v>
      </c>
      <c r="N215" s="81">
        <v>10</v>
      </c>
      <c r="O215" s="81">
        <v>0</v>
      </c>
      <c r="P215" s="36"/>
    </row>
    <row r="216" spans="1:16" ht="25" customHeight="1" x14ac:dyDescent="0.25">
      <c r="A216" s="46" t="s">
        <v>2080</v>
      </c>
      <c r="B216" s="46" t="s">
        <v>173</v>
      </c>
      <c r="C216" s="46" t="s">
        <v>2081</v>
      </c>
      <c r="D216" s="46" t="s">
        <v>17</v>
      </c>
      <c r="E216" s="46" t="s">
        <v>2082</v>
      </c>
      <c r="F216" s="46" t="s">
        <v>19</v>
      </c>
      <c r="G216" s="46" t="s">
        <v>2083</v>
      </c>
      <c r="H216" s="46" t="s">
        <v>21</v>
      </c>
      <c r="I216" s="46" t="s">
        <v>3331</v>
      </c>
      <c r="J216" s="46" t="s">
        <v>91</v>
      </c>
      <c r="K216" s="46" t="s">
        <v>92</v>
      </c>
      <c r="L216" s="46" t="s">
        <v>23</v>
      </c>
      <c r="M216" s="46">
        <v>10</v>
      </c>
      <c r="N216" s="81">
        <v>10</v>
      </c>
      <c r="O216" s="81">
        <v>0</v>
      </c>
      <c r="P216" s="151"/>
    </row>
    <row r="217" spans="1:16" ht="25" customHeight="1" x14ac:dyDescent="0.25">
      <c r="A217" s="46" t="s">
        <v>2084</v>
      </c>
      <c r="B217" s="46" t="s">
        <v>173</v>
      </c>
      <c r="C217" s="46" t="s">
        <v>2085</v>
      </c>
      <c r="D217" s="46" t="s">
        <v>26</v>
      </c>
      <c r="E217" s="46" t="s">
        <v>150</v>
      </c>
      <c r="F217" s="46" t="s">
        <v>1008</v>
      </c>
      <c r="G217" s="46" t="s">
        <v>2086</v>
      </c>
      <c r="H217" s="46" t="s">
        <v>21</v>
      </c>
      <c r="I217" s="46" t="s">
        <v>3235</v>
      </c>
      <c r="J217" s="46" t="s">
        <v>72</v>
      </c>
      <c r="K217" s="46" t="s">
        <v>24</v>
      </c>
      <c r="L217" s="46" t="s">
        <v>23</v>
      </c>
      <c r="M217" s="46">
        <v>0</v>
      </c>
      <c r="N217" s="81">
        <v>20</v>
      </c>
      <c r="O217" s="81">
        <v>0</v>
      </c>
      <c r="P217" s="151"/>
    </row>
    <row r="218" spans="1:16" ht="25" customHeight="1" x14ac:dyDescent="0.25">
      <c r="A218" s="46" t="s">
        <v>2087</v>
      </c>
      <c r="B218" s="46" t="s">
        <v>173</v>
      </c>
      <c r="C218" s="46" t="s">
        <v>2088</v>
      </c>
      <c r="D218" s="46" t="s">
        <v>47</v>
      </c>
      <c r="E218" s="46" t="s">
        <v>48</v>
      </c>
      <c r="F218" s="46" t="s">
        <v>476</v>
      </c>
      <c r="G218" s="46" t="s">
        <v>29</v>
      </c>
      <c r="H218" s="46" t="s">
        <v>21</v>
      </c>
      <c r="I218" s="46" t="s">
        <v>29</v>
      </c>
      <c r="J218" s="46" t="s">
        <v>417</v>
      </c>
      <c r="K218" s="46" t="s">
        <v>92</v>
      </c>
      <c r="L218" s="46" t="s">
        <v>23</v>
      </c>
      <c r="M218" s="46">
        <v>10</v>
      </c>
      <c r="N218" s="81">
        <v>10</v>
      </c>
      <c r="O218" s="81">
        <v>0</v>
      </c>
      <c r="P218" s="151"/>
    </row>
    <row r="219" spans="1:16" ht="25" customHeight="1" x14ac:dyDescent="0.25">
      <c r="A219" s="46" t="s">
        <v>2089</v>
      </c>
      <c r="B219" s="46" t="s">
        <v>173</v>
      </c>
      <c r="C219" s="46" t="s">
        <v>2090</v>
      </c>
      <c r="D219" s="46" t="s">
        <v>17</v>
      </c>
      <c r="E219" s="46" t="s">
        <v>2091</v>
      </c>
      <c r="F219" s="46" t="s">
        <v>187</v>
      </c>
      <c r="G219" s="46" t="s">
        <v>2092</v>
      </c>
      <c r="H219" s="46" t="s">
        <v>21</v>
      </c>
      <c r="I219" s="46" t="s">
        <v>3283</v>
      </c>
      <c r="J219" s="46" t="s">
        <v>91</v>
      </c>
      <c r="K219" s="46" t="s">
        <v>92</v>
      </c>
      <c r="L219" s="46" t="s">
        <v>23</v>
      </c>
      <c r="M219" s="46">
        <v>10</v>
      </c>
      <c r="N219" s="81">
        <v>10</v>
      </c>
      <c r="O219" s="81">
        <v>0</v>
      </c>
      <c r="P219" s="151"/>
    </row>
    <row r="220" spans="1:16" ht="36" x14ac:dyDescent="0.25">
      <c r="A220" s="46" t="s">
        <v>2093</v>
      </c>
      <c r="B220" s="46" t="s">
        <v>173</v>
      </c>
      <c r="C220" s="46" t="s">
        <v>2094</v>
      </c>
      <c r="D220" s="46" t="s">
        <v>17</v>
      </c>
      <c r="E220" s="46" t="s">
        <v>2095</v>
      </c>
      <c r="F220" s="46" t="s">
        <v>89</v>
      </c>
      <c r="G220" s="46" t="s">
        <v>2096</v>
      </c>
      <c r="H220" s="46" t="s">
        <v>21</v>
      </c>
      <c r="I220" s="46" t="s">
        <v>3333</v>
      </c>
      <c r="J220" s="46" t="s">
        <v>91</v>
      </c>
      <c r="K220" s="46" t="s">
        <v>92</v>
      </c>
      <c r="L220" s="46" t="s">
        <v>23</v>
      </c>
      <c r="M220" s="46">
        <v>5</v>
      </c>
      <c r="N220" s="81">
        <v>10</v>
      </c>
      <c r="O220" s="81">
        <v>0</v>
      </c>
      <c r="P220" s="151"/>
    </row>
    <row r="221" spans="1:16" ht="25" customHeight="1" x14ac:dyDescent="0.25">
      <c r="A221" s="145" t="s">
        <v>2097</v>
      </c>
      <c r="B221" s="145" t="s">
        <v>402</v>
      </c>
      <c r="C221" s="46" t="s">
        <v>2098</v>
      </c>
      <c r="D221" s="46" t="s">
        <v>17</v>
      </c>
      <c r="E221" s="46" t="s">
        <v>2099</v>
      </c>
      <c r="F221" s="46" t="s">
        <v>180</v>
      </c>
      <c r="G221" s="46" t="s">
        <v>2100</v>
      </c>
      <c r="H221" s="46" t="s">
        <v>21</v>
      </c>
      <c r="I221" s="46" t="s">
        <v>3334</v>
      </c>
      <c r="J221" s="46" t="s">
        <v>91</v>
      </c>
      <c r="K221" s="46" t="s">
        <v>92</v>
      </c>
      <c r="L221" s="46" t="s">
        <v>23</v>
      </c>
      <c r="M221" s="145">
        <v>0</v>
      </c>
      <c r="N221" s="148">
        <v>23.75</v>
      </c>
      <c r="O221" s="148">
        <v>0</v>
      </c>
      <c r="P221" s="151"/>
    </row>
    <row r="222" spans="1:16" ht="48" x14ac:dyDescent="0.25">
      <c r="A222" s="146"/>
      <c r="B222" s="146"/>
      <c r="C222" s="46" t="s">
        <v>2101</v>
      </c>
      <c r="D222" s="46" t="s">
        <v>26</v>
      </c>
      <c r="E222" s="46" t="s">
        <v>2102</v>
      </c>
      <c r="F222" s="46" t="s">
        <v>629</v>
      </c>
      <c r="G222" s="46" t="s">
        <v>1750</v>
      </c>
      <c r="H222" s="46" t="s">
        <v>50</v>
      </c>
      <c r="I222" s="46" t="s">
        <v>3211</v>
      </c>
      <c r="J222" s="46" t="s">
        <v>31</v>
      </c>
      <c r="K222" s="46" t="s">
        <v>790</v>
      </c>
      <c r="L222" s="46" t="s">
        <v>23</v>
      </c>
      <c r="M222" s="146"/>
      <c r="N222" s="149"/>
      <c r="O222" s="149"/>
      <c r="P222" s="151"/>
    </row>
    <row r="223" spans="1:16" ht="25" customHeight="1" x14ac:dyDescent="0.25">
      <c r="A223" s="146"/>
      <c r="B223" s="146"/>
      <c r="C223" s="46" t="s">
        <v>1817</v>
      </c>
      <c r="D223" s="46" t="s">
        <v>26</v>
      </c>
      <c r="E223" s="46" t="s">
        <v>620</v>
      </c>
      <c r="F223" s="46" t="s">
        <v>621</v>
      </c>
      <c r="G223" s="46" t="s">
        <v>1992</v>
      </c>
      <c r="H223" s="46" t="s">
        <v>153</v>
      </c>
      <c r="I223" s="46" t="s">
        <v>3211</v>
      </c>
      <c r="J223" s="46" t="s">
        <v>72</v>
      </c>
      <c r="K223" s="46" t="s">
        <v>154</v>
      </c>
      <c r="L223" s="46" t="s">
        <v>23</v>
      </c>
      <c r="M223" s="146"/>
      <c r="N223" s="149"/>
      <c r="O223" s="149"/>
      <c r="P223" s="151"/>
    </row>
    <row r="224" spans="1:16" ht="25" customHeight="1" x14ac:dyDescent="0.25">
      <c r="A224" s="147"/>
      <c r="B224" s="147"/>
      <c r="C224" s="46" t="s">
        <v>1937</v>
      </c>
      <c r="D224" s="46" t="s">
        <v>26</v>
      </c>
      <c r="E224" s="46" t="s">
        <v>48</v>
      </c>
      <c r="F224" s="46" t="s">
        <v>629</v>
      </c>
      <c r="G224" s="46" t="s">
        <v>1939</v>
      </c>
      <c r="H224" s="46" t="s">
        <v>442</v>
      </c>
      <c r="I224" s="46" t="s">
        <v>3211</v>
      </c>
      <c r="J224" s="46" t="s">
        <v>31</v>
      </c>
      <c r="K224" s="46">
        <v>0.5</v>
      </c>
      <c r="L224" s="46" t="s">
        <v>23</v>
      </c>
      <c r="M224" s="147"/>
      <c r="N224" s="150"/>
      <c r="O224" s="150"/>
      <c r="P224" s="151"/>
    </row>
    <row r="225" spans="1:16" ht="25" customHeight="1" x14ac:dyDescent="0.25">
      <c r="A225" s="145" t="s">
        <v>2103</v>
      </c>
      <c r="B225" s="145" t="s">
        <v>173</v>
      </c>
      <c r="C225" s="46" t="s">
        <v>2104</v>
      </c>
      <c r="D225" s="46" t="s">
        <v>17</v>
      </c>
      <c r="E225" s="46" t="s">
        <v>301</v>
      </c>
      <c r="F225" s="46" t="s">
        <v>166</v>
      </c>
      <c r="G225" s="46" t="s">
        <v>302</v>
      </c>
      <c r="H225" s="46" t="s">
        <v>21</v>
      </c>
      <c r="I225" s="46" t="s">
        <v>3334</v>
      </c>
      <c r="J225" s="46" t="s">
        <v>91</v>
      </c>
      <c r="K225" s="46" t="s">
        <v>92</v>
      </c>
      <c r="L225" s="46" t="s">
        <v>23</v>
      </c>
      <c r="M225" s="145">
        <v>10</v>
      </c>
      <c r="N225" s="148">
        <v>12.75</v>
      </c>
      <c r="O225" s="148">
        <v>0</v>
      </c>
      <c r="P225" s="151"/>
    </row>
    <row r="226" spans="1:16" ht="36" x14ac:dyDescent="0.25">
      <c r="A226" s="146"/>
      <c r="B226" s="146"/>
      <c r="C226" s="46" t="s">
        <v>347</v>
      </c>
      <c r="D226" s="46" t="s">
        <v>26</v>
      </c>
      <c r="E226" s="46" t="s">
        <v>620</v>
      </c>
      <c r="F226" s="46" t="s">
        <v>621</v>
      </c>
      <c r="G226" s="46" t="s">
        <v>2105</v>
      </c>
      <c r="H226" s="46" t="s">
        <v>442</v>
      </c>
      <c r="I226" s="46" t="s">
        <v>3211</v>
      </c>
      <c r="J226" s="46" t="s">
        <v>623</v>
      </c>
      <c r="K226" s="46" t="s">
        <v>38</v>
      </c>
      <c r="L226" s="46" t="s">
        <v>23</v>
      </c>
      <c r="M226" s="146"/>
      <c r="N226" s="149"/>
      <c r="O226" s="149"/>
      <c r="P226" s="151"/>
    </row>
    <row r="227" spans="1:16" ht="36" x14ac:dyDescent="0.25">
      <c r="A227" s="147"/>
      <c r="B227" s="147"/>
      <c r="C227" s="46" t="s">
        <v>347</v>
      </c>
      <c r="D227" s="46" t="s">
        <v>26</v>
      </c>
      <c r="E227" s="46" t="s">
        <v>48</v>
      </c>
      <c r="F227" s="46" t="s">
        <v>28</v>
      </c>
      <c r="G227" s="46" t="s">
        <v>2106</v>
      </c>
      <c r="H227" s="46" t="s">
        <v>566</v>
      </c>
      <c r="I227" s="46" t="s">
        <v>3211</v>
      </c>
      <c r="J227" s="46" t="s">
        <v>31</v>
      </c>
      <c r="K227" s="46">
        <v>0.75</v>
      </c>
      <c r="L227" s="46" t="s">
        <v>23</v>
      </c>
      <c r="M227" s="147"/>
      <c r="N227" s="150"/>
      <c r="O227" s="150"/>
      <c r="P227" s="151"/>
    </row>
    <row r="228" spans="1:16" ht="25" customHeight="1" x14ac:dyDescent="0.25">
      <c r="A228" s="145" t="s">
        <v>2107</v>
      </c>
      <c r="B228" s="145" t="s">
        <v>402</v>
      </c>
      <c r="C228" s="46" t="s">
        <v>2108</v>
      </c>
      <c r="D228" s="46" t="s">
        <v>17</v>
      </c>
      <c r="E228" s="46" t="s">
        <v>108</v>
      </c>
      <c r="F228" s="46" t="s">
        <v>95</v>
      </c>
      <c r="G228" s="46" t="s">
        <v>691</v>
      </c>
      <c r="H228" s="46" t="s">
        <v>21</v>
      </c>
      <c r="I228" s="46" t="s">
        <v>3206</v>
      </c>
      <c r="J228" s="46" t="s">
        <v>91</v>
      </c>
      <c r="K228" s="46" t="s">
        <v>92</v>
      </c>
      <c r="L228" s="46" t="s">
        <v>23</v>
      </c>
      <c r="M228" s="145">
        <v>0</v>
      </c>
      <c r="N228" s="148">
        <v>16.48</v>
      </c>
      <c r="O228" s="148">
        <v>0</v>
      </c>
      <c r="P228" s="151"/>
    </row>
    <row r="229" spans="1:16" ht="25" customHeight="1" x14ac:dyDescent="0.25">
      <c r="A229" s="146"/>
      <c r="B229" s="146"/>
      <c r="C229" s="46" t="s">
        <v>1937</v>
      </c>
      <c r="D229" s="46" t="s">
        <v>26</v>
      </c>
      <c r="E229" s="46" t="s">
        <v>2109</v>
      </c>
      <c r="F229" s="46" t="s">
        <v>629</v>
      </c>
      <c r="G229" s="46" t="s">
        <v>1939</v>
      </c>
      <c r="H229" s="46" t="s">
        <v>264</v>
      </c>
      <c r="I229" s="46" t="s">
        <v>3211</v>
      </c>
      <c r="J229" s="46" t="s">
        <v>31</v>
      </c>
      <c r="K229" s="46">
        <v>0.75</v>
      </c>
      <c r="L229" s="46" t="s">
        <v>23</v>
      </c>
      <c r="M229" s="146"/>
      <c r="N229" s="149"/>
      <c r="O229" s="149"/>
      <c r="P229" s="151"/>
    </row>
    <row r="230" spans="1:16" ht="25" customHeight="1" x14ac:dyDescent="0.25">
      <c r="A230" s="146"/>
      <c r="B230" s="146"/>
      <c r="C230" s="46" t="s">
        <v>1821</v>
      </c>
      <c r="D230" s="46" t="s">
        <v>26</v>
      </c>
      <c r="E230" s="46" t="s">
        <v>1822</v>
      </c>
      <c r="F230" s="46" t="s">
        <v>416</v>
      </c>
      <c r="G230" s="46" t="s">
        <v>1823</v>
      </c>
      <c r="H230" s="46" t="s">
        <v>62</v>
      </c>
      <c r="I230" s="46" t="s">
        <v>3335</v>
      </c>
      <c r="J230" s="46" t="s">
        <v>149</v>
      </c>
      <c r="K230" s="46" t="s">
        <v>133</v>
      </c>
      <c r="L230" s="46" t="s">
        <v>23</v>
      </c>
      <c r="M230" s="146"/>
      <c r="N230" s="149"/>
      <c r="O230" s="149"/>
      <c r="P230" s="151"/>
    </row>
    <row r="231" spans="1:16" ht="48" x14ac:dyDescent="0.25">
      <c r="A231" s="146"/>
      <c r="B231" s="146"/>
      <c r="C231" s="46" t="s">
        <v>2110</v>
      </c>
      <c r="D231" s="46" t="s">
        <v>26</v>
      </c>
      <c r="E231" s="46" t="s">
        <v>862</v>
      </c>
      <c r="F231" s="46" t="s">
        <v>570</v>
      </c>
      <c r="G231" s="46" t="s">
        <v>1750</v>
      </c>
      <c r="H231" s="46" t="s">
        <v>442</v>
      </c>
      <c r="I231" s="46" t="s">
        <v>3211</v>
      </c>
      <c r="J231" s="46" t="s">
        <v>31</v>
      </c>
      <c r="K231" s="46">
        <v>0.5</v>
      </c>
      <c r="L231" s="46" t="s">
        <v>23</v>
      </c>
      <c r="M231" s="146"/>
      <c r="N231" s="149"/>
      <c r="O231" s="149"/>
      <c r="P231" s="151"/>
    </row>
    <row r="232" spans="1:16" ht="36" x14ac:dyDescent="0.25">
      <c r="A232" s="147"/>
      <c r="B232" s="147"/>
      <c r="C232" s="46" t="s">
        <v>1978</v>
      </c>
      <c r="D232" s="46" t="s">
        <v>121</v>
      </c>
      <c r="E232" s="46" t="s">
        <v>2111</v>
      </c>
      <c r="F232" s="46" t="s">
        <v>416</v>
      </c>
      <c r="G232" s="46" t="s">
        <v>29</v>
      </c>
      <c r="H232" s="46" t="s">
        <v>84</v>
      </c>
      <c r="I232" s="46" t="s">
        <v>3336</v>
      </c>
      <c r="J232" s="46" t="s">
        <v>567</v>
      </c>
      <c r="K232" s="46" t="s">
        <v>2112</v>
      </c>
      <c r="L232" s="46" t="s">
        <v>23</v>
      </c>
      <c r="M232" s="147"/>
      <c r="N232" s="150"/>
      <c r="O232" s="150"/>
      <c r="P232" s="151"/>
    </row>
    <row r="233" spans="1:16" ht="36" x14ac:dyDescent="0.25">
      <c r="A233" s="145" t="s">
        <v>2113</v>
      </c>
      <c r="B233" s="145" t="s">
        <v>809</v>
      </c>
      <c r="C233" s="46" t="s">
        <v>347</v>
      </c>
      <c r="D233" s="46" t="s">
        <v>26</v>
      </c>
      <c r="E233" s="46" t="s">
        <v>656</v>
      </c>
      <c r="F233" s="46" t="s">
        <v>28</v>
      </c>
      <c r="G233" s="46" t="s">
        <v>2114</v>
      </c>
      <c r="H233" s="46" t="s">
        <v>534</v>
      </c>
      <c r="I233" s="46" t="s">
        <v>3252</v>
      </c>
      <c r="J233" s="46" t="s">
        <v>31</v>
      </c>
      <c r="K233" s="46" t="s">
        <v>38</v>
      </c>
      <c r="L233" s="46" t="s">
        <v>23</v>
      </c>
      <c r="M233" s="145">
        <v>5</v>
      </c>
      <c r="N233" s="148">
        <v>17</v>
      </c>
      <c r="O233" s="148">
        <v>0</v>
      </c>
      <c r="P233" s="151"/>
    </row>
    <row r="234" spans="1:16" ht="25" customHeight="1" x14ac:dyDescent="0.25">
      <c r="A234" s="146"/>
      <c r="B234" s="146"/>
      <c r="C234" s="46" t="s">
        <v>347</v>
      </c>
      <c r="D234" s="46" t="s">
        <v>26</v>
      </c>
      <c r="E234" s="46" t="s">
        <v>787</v>
      </c>
      <c r="F234" s="46" t="s">
        <v>621</v>
      </c>
      <c r="G234" s="46" t="s">
        <v>350</v>
      </c>
      <c r="H234" s="46" t="s">
        <v>50</v>
      </c>
      <c r="I234" s="46" t="s">
        <v>3211</v>
      </c>
      <c r="J234" s="46" t="s">
        <v>623</v>
      </c>
      <c r="K234" s="46" t="s">
        <v>267</v>
      </c>
      <c r="L234" s="46" t="s">
        <v>23</v>
      </c>
      <c r="M234" s="146"/>
      <c r="N234" s="149"/>
      <c r="O234" s="149"/>
      <c r="P234" s="151"/>
    </row>
    <row r="235" spans="1:16" ht="25" customHeight="1" x14ac:dyDescent="0.25">
      <c r="A235" s="146"/>
      <c r="B235" s="146"/>
      <c r="C235" s="46" t="s">
        <v>2115</v>
      </c>
      <c r="D235" s="46" t="s">
        <v>26</v>
      </c>
      <c r="E235" s="46" t="s">
        <v>1751</v>
      </c>
      <c r="F235" s="46" t="s">
        <v>1835</v>
      </c>
      <c r="G235" s="46" t="s">
        <v>1674</v>
      </c>
      <c r="H235" s="46" t="s">
        <v>84</v>
      </c>
      <c r="I235" s="46" t="s">
        <v>3211</v>
      </c>
      <c r="J235" s="46" t="s">
        <v>72</v>
      </c>
      <c r="K235" s="46" t="s">
        <v>45</v>
      </c>
      <c r="L235" s="46" t="s">
        <v>23</v>
      </c>
      <c r="M235" s="146"/>
      <c r="N235" s="149"/>
      <c r="O235" s="149"/>
      <c r="P235" s="151"/>
    </row>
    <row r="236" spans="1:16" ht="25" customHeight="1" x14ac:dyDescent="0.25">
      <c r="A236" s="147"/>
      <c r="B236" s="147"/>
      <c r="C236" s="46" t="s">
        <v>2116</v>
      </c>
      <c r="D236" s="46" t="s">
        <v>47</v>
      </c>
      <c r="E236" s="46" t="s">
        <v>48</v>
      </c>
      <c r="F236" s="46" t="s">
        <v>476</v>
      </c>
      <c r="G236" s="46" t="s">
        <v>29</v>
      </c>
      <c r="H236" s="46" t="s">
        <v>21</v>
      </c>
      <c r="I236" s="46" t="s">
        <v>29</v>
      </c>
      <c r="J236" s="46" t="s">
        <v>2117</v>
      </c>
      <c r="K236" s="46" t="s">
        <v>45</v>
      </c>
      <c r="L236" s="46" t="s">
        <v>23</v>
      </c>
      <c r="M236" s="147"/>
      <c r="N236" s="150"/>
      <c r="O236" s="150"/>
      <c r="P236" s="151"/>
    </row>
    <row r="237" spans="1:16" ht="25" customHeight="1" x14ac:dyDescent="0.25">
      <c r="A237" s="46" t="s">
        <v>2118</v>
      </c>
      <c r="B237" s="46" t="s">
        <v>944</v>
      </c>
      <c r="C237" s="46"/>
      <c r="D237" s="46"/>
      <c r="E237" s="46"/>
      <c r="F237" s="46"/>
      <c r="G237" s="46"/>
      <c r="H237" s="46"/>
      <c r="I237" s="46"/>
      <c r="J237" s="46"/>
      <c r="K237" s="46"/>
      <c r="L237" s="46"/>
      <c r="M237" s="46">
        <v>20</v>
      </c>
      <c r="N237" s="81">
        <v>0</v>
      </c>
      <c r="O237" s="81">
        <v>-20</v>
      </c>
      <c r="P237" s="36" t="s">
        <v>3193</v>
      </c>
    </row>
    <row r="238" spans="1:16" ht="25" customHeight="1" x14ac:dyDescent="0.25">
      <c r="A238" s="107" t="s">
        <v>2119</v>
      </c>
      <c r="B238" s="107" t="s">
        <v>15</v>
      </c>
      <c r="C238" s="107"/>
      <c r="D238" s="107"/>
      <c r="E238" s="107"/>
      <c r="F238" s="107"/>
      <c r="G238" s="107"/>
      <c r="H238" s="107"/>
      <c r="I238" s="107"/>
      <c r="J238" s="107"/>
      <c r="K238" s="107"/>
      <c r="L238" s="107"/>
      <c r="M238" s="107">
        <v>30</v>
      </c>
      <c r="N238" s="109">
        <v>0</v>
      </c>
      <c r="O238" s="109">
        <v>-30</v>
      </c>
      <c r="P238" s="36" t="s">
        <v>3193</v>
      </c>
    </row>
    <row r="239" spans="1:16" ht="25" customHeight="1" x14ac:dyDescent="0.25">
      <c r="A239" s="46" t="s">
        <v>3809</v>
      </c>
      <c r="B239" s="46" t="s">
        <v>3810</v>
      </c>
      <c r="C239" s="46" t="s">
        <v>3811</v>
      </c>
      <c r="D239" s="46" t="s">
        <v>3812</v>
      </c>
      <c r="E239" s="46" t="s">
        <v>3813</v>
      </c>
      <c r="F239" s="107" t="s">
        <v>1683</v>
      </c>
      <c r="G239" s="107" t="s">
        <v>590</v>
      </c>
      <c r="H239" s="107" t="s">
        <v>595</v>
      </c>
      <c r="I239" s="107" t="s">
        <v>3814</v>
      </c>
      <c r="J239" s="107" t="s">
        <v>399</v>
      </c>
      <c r="K239" s="107">
        <v>1.5</v>
      </c>
      <c r="L239" s="107" t="s">
        <v>23</v>
      </c>
      <c r="M239" s="46">
        <v>0</v>
      </c>
      <c r="N239" s="81">
        <v>1.5</v>
      </c>
      <c r="O239" s="81">
        <v>0</v>
      </c>
      <c r="P239" s="36"/>
    </row>
    <row r="240" spans="1:16" ht="25" customHeight="1" x14ac:dyDescent="0.25">
      <c r="A240" s="142" t="s">
        <v>3807</v>
      </c>
      <c r="B240" s="143"/>
      <c r="C240" s="143"/>
      <c r="D240" s="143"/>
      <c r="E240" s="143"/>
      <c r="F240" s="143"/>
      <c r="G240" s="143"/>
      <c r="H240" s="143"/>
      <c r="I240" s="143"/>
      <c r="J240" s="143"/>
      <c r="K240" s="143"/>
      <c r="L240" s="144"/>
      <c r="M240" s="120">
        <f>SUM(M3:M239)</f>
        <v>957.5</v>
      </c>
      <c r="N240" s="120">
        <f>SUM(N3:N239)</f>
        <v>1958.232</v>
      </c>
      <c r="O240" s="120">
        <f>SUM(O3:O236)</f>
        <v>599.32000000000005</v>
      </c>
      <c r="P240" s="120"/>
    </row>
    <row r="242" spans="1:1" ht="25" customHeight="1" x14ac:dyDescent="0.25">
      <c r="A242" s="5" t="s">
        <v>3808</v>
      </c>
    </row>
  </sheetData>
  <mergeCells count="273">
    <mergeCell ref="N233:N236"/>
    <mergeCell ref="A1:P1"/>
    <mergeCell ref="P42:P43"/>
    <mergeCell ref="P44:P46"/>
    <mergeCell ref="P31:P38"/>
    <mergeCell ref="P47:P51"/>
    <mergeCell ref="N196:N200"/>
    <mergeCell ref="N201:N205"/>
    <mergeCell ref="N206:N211"/>
    <mergeCell ref="N212:N214"/>
    <mergeCell ref="N39:N41"/>
    <mergeCell ref="N221:N224"/>
    <mergeCell ref="N162:N166"/>
    <mergeCell ref="N167:N173"/>
    <mergeCell ref="N174:N175"/>
    <mergeCell ref="N176:N180"/>
    <mergeCell ref="N181:N189"/>
    <mergeCell ref="N190:N195"/>
    <mergeCell ref="N129:N131"/>
    <mergeCell ref="N132:N136"/>
    <mergeCell ref="N137:N143"/>
    <mergeCell ref="N145:N154"/>
    <mergeCell ref="O233:O236"/>
    <mergeCell ref="O228:O232"/>
    <mergeCell ref="O221:O224"/>
    <mergeCell ref="O196:O200"/>
    <mergeCell ref="O190:O195"/>
    <mergeCell ref="O176:O180"/>
    <mergeCell ref="O155:O156"/>
    <mergeCell ref="N155:N156"/>
    <mergeCell ref="N157:N161"/>
    <mergeCell ref="N103:N105"/>
    <mergeCell ref="N106:N111"/>
    <mergeCell ref="N112:N115"/>
    <mergeCell ref="N116:N123"/>
    <mergeCell ref="O167:O173"/>
    <mergeCell ref="O157:O161"/>
    <mergeCell ref="O162:O166"/>
    <mergeCell ref="O145:O154"/>
    <mergeCell ref="O132:O136"/>
    <mergeCell ref="O225:O227"/>
    <mergeCell ref="O212:O214"/>
    <mergeCell ref="O201:O205"/>
    <mergeCell ref="O129:O131"/>
    <mergeCell ref="O112:O115"/>
    <mergeCell ref="N228:N232"/>
    <mergeCell ref="A233:A236"/>
    <mergeCell ref="B233:B236"/>
    <mergeCell ref="M233:M236"/>
    <mergeCell ref="A228:A232"/>
    <mergeCell ref="B228:B232"/>
    <mergeCell ref="M228:M232"/>
    <mergeCell ref="A225:A227"/>
    <mergeCell ref="B225:B227"/>
    <mergeCell ref="M225:M227"/>
    <mergeCell ref="A221:A224"/>
    <mergeCell ref="B221:B224"/>
    <mergeCell ref="M221:M224"/>
    <mergeCell ref="O206:O211"/>
    <mergeCell ref="A181:A189"/>
    <mergeCell ref="B181:B189"/>
    <mergeCell ref="M181:M189"/>
    <mergeCell ref="O181:O189"/>
    <mergeCell ref="O174:O175"/>
    <mergeCell ref="N225:N227"/>
    <mergeCell ref="A212:A214"/>
    <mergeCell ref="B212:B214"/>
    <mergeCell ref="M212:M214"/>
    <mergeCell ref="N42:N43"/>
    <mergeCell ref="N44:N46"/>
    <mergeCell ref="N47:N51"/>
    <mergeCell ref="N52:N53"/>
    <mergeCell ref="N54:N60"/>
    <mergeCell ref="A206:A211"/>
    <mergeCell ref="B206:B211"/>
    <mergeCell ref="M206:M211"/>
    <mergeCell ref="A201:A205"/>
    <mergeCell ref="B201:B205"/>
    <mergeCell ref="M201:M205"/>
    <mergeCell ref="A196:A200"/>
    <mergeCell ref="B196:B200"/>
    <mergeCell ref="M196:M200"/>
    <mergeCell ref="A190:A195"/>
    <mergeCell ref="B190:B195"/>
    <mergeCell ref="M190:M195"/>
    <mergeCell ref="A176:A180"/>
    <mergeCell ref="B176:B180"/>
    <mergeCell ref="M176:M180"/>
    <mergeCell ref="A174:A175"/>
    <mergeCell ref="B174:B175"/>
    <mergeCell ref="M174:M175"/>
    <mergeCell ref="A167:A173"/>
    <mergeCell ref="B167:B173"/>
    <mergeCell ref="M167:M173"/>
    <mergeCell ref="A162:A166"/>
    <mergeCell ref="B162:B166"/>
    <mergeCell ref="M162:M166"/>
    <mergeCell ref="A157:A161"/>
    <mergeCell ref="B157:B161"/>
    <mergeCell ref="M157:M161"/>
    <mergeCell ref="A155:A156"/>
    <mergeCell ref="B155:B156"/>
    <mergeCell ref="M155:M156"/>
    <mergeCell ref="A145:A154"/>
    <mergeCell ref="B145:B154"/>
    <mergeCell ref="M145:M154"/>
    <mergeCell ref="A137:A143"/>
    <mergeCell ref="B137:B143"/>
    <mergeCell ref="M137:M143"/>
    <mergeCell ref="O137:O143"/>
    <mergeCell ref="A132:A136"/>
    <mergeCell ref="B132:B136"/>
    <mergeCell ref="M132:M136"/>
    <mergeCell ref="A129:A131"/>
    <mergeCell ref="B129:B131"/>
    <mergeCell ref="M129:M131"/>
    <mergeCell ref="A126:A128"/>
    <mergeCell ref="B126:B128"/>
    <mergeCell ref="M126:M128"/>
    <mergeCell ref="O126:O128"/>
    <mergeCell ref="O116:O123"/>
    <mergeCell ref="A124:A125"/>
    <mergeCell ref="B124:B125"/>
    <mergeCell ref="M124:M125"/>
    <mergeCell ref="O124:O125"/>
    <mergeCell ref="N124:N125"/>
    <mergeCell ref="N126:N128"/>
    <mergeCell ref="A116:A123"/>
    <mergeCell ref="B116:B123"/>
    <mergeCell ref="M116:M123"/>
    <mergeCell ref="A112:A115"/>
    <mergeCell ref="B112:B115"/>
    <mergeCell ref="M112:M115"/>
    <mergeCell ref="A106:A111"/>
    <mergeCell ref="B106:B111"/>
    <mergeCell ref="M106:M111"/>
    <mergeCell ref="O106:O111"/>
    <mergeCell ref="O99:O102"/>
    <mergeCell ref="A103:A105"/>
    <mergeCell ref="B103:B105"/>
    <mergeCell ref="M103:M105"/>
    <mergeCell ref="O103:O105"/>
    <mergeCell ref="N99:N102"/>
    <mergeCell ref="O97:O98"/>
    <mergeCell ref="A99:A102"/>
    <mergeCell ref="B99:B102"/>
    <mergeCell ref="M99:M102"/>
    <mergeCell ref="A97:A98"/>
    <mergeCell ref="B97:B98"/>
    <mergeCell ref="M97:M98"/>
    <mergeCell ref="N97:N98"/>
    <mergeCell ref="A88:A96"/>
    <mergeCell ref="B88:B96"/>
    <mergeCell ref="M88:M96"/>
    <mergeCell ref="O88:O96"/>
    <mergeCell ref="A81:A87"/>
    <mergeCell ref="B81:B87"/>
    <mergeCell ref="M81:M87"/>
    <mergeCell ref="O81:O87"/>
    <mergeCell ref="N81:N87"/>
    <mergeCell ref="N88:N96"/>
    <mergeCell ref="O78:O80"/>
    <mergeCell ref="A78:A80"/>
    <mergeCell ref="B78:B80"/>
    <mergeCell ref="M78:M80"/>
    <mergeCell ref="N78:N80"/>
    <mergeCell ref="A13:A30"/>
    <mergeCell ref="B13:B30"/>
    <mergeCell ref="M13:M30"/>
    <mergeCell ref="A61:A63"/>
    <mergeCell ref="B61:B63"/>
    <mergeCell ref="O13:O30"/>
    <mergeCell ref="N61:N63"/>
    <mergeCell ref="N13:N30"/>
    <mergeCell ref="A74:A77"/>
    <mergeCell ref="B74:B77"/>
    <mergeCell ref="M74:M77"/>
    <mergeCell ref="O74:O77"/>
    <mergeCell ref="O66:O68"/>
    <mergeCell ref="A69:A73"/>
    <mergeCell ref="B69:B73"/>
    <mergeCell ref="M69:M73"/>
    <mergeCell ref="O69:O73"/>
    <mergeCell ref="N66:N68"/>
    <mergeCell ref="N69:N73"/>
    <mergeCell ref="N74:N77"/>
    <mergeCell ref="N31:N38"/>
    <mergeCell ref="O39:O41"/>
    <mergeCell ref="A64:A65"/>
    <mergeCell ref="B64:B65"/>
    <mergeCell ref="O64:O65"/>
    <mergeCell ref="A66:A68"/>
    <mergeCell ref="B66:B68"/>
    <mergeCell ref="M66:M68"/>
    <mergeCell ref="N64:N65"/>
    <mergeCell ref="M61:M63"/>
    <mergeCell ref="O61:O63"/>
    <mergeCell ref="A54:A60"/>
    <mergeCell ref="B54:B60"/>
    <mergeCell ref="M54:M60"/>
    <mergeCell ref="O54:O60"/>
    <mergeCell ref="P106:P111"/>
    <mergeCell ref="P54:P60"/>
    <mergeCell ref="A52:A53"/>
    <mergeCell ref="B52:B53"/>
    <mergeCell ref="M52:M53"/>
    <mergeCell ref="O52:O53"/>
    <mergeCell ref="P52:P53"/>
    <mergeCell ref="O31:O38"/>
    <mergeCell ref="A47:A51"/>
    <mergeCell ref="B47:B51"/>
    <mergeCell ref="M47:M51"/>
    <mergeCell ref="O47:O51"/>
    <mergeCell ref="M42:M43"/>
    <mergeCell ref="O42:O43"/>
    <mergeCell ref="A44:A46"/>
    <mergeCell ref="B44:B46"/>
    <mergeCell ref="M44:M46"/>
    <mergeCell ref="A42:A43"/>
    <mergeCell ref="B42:B43"/>
    <mergeCell ref="O44:O46"/>
    <mergeCell ref="A39:A41"/>
    <mergeCell ref="B39:B41"/>
    <mergeCell ref="M39:M41"/>
    <mergeCell ref="M64:M65"/>
    <mergeCell ref="M31:M38"/>
    <mergeCell ref="P233:P236"/>
    <mergeCell ref="P176:P180"/>
    <mergeCell ref="P181:P189"/>
    <mergeCell ref="P190:P195"/>
    <mergeCell ref="P196:P200"/>
    <mergeCell ref="P201:P205"/>
    <mergeCell ref="P206:P211"/>
    <mergeCell ref="P212:P214"/>
    <mergeCell ref="P39:P41"/>
    <mergeCell ref="P216:P220"/>
    <mergeCell ref="P129:P131"/>
    <mergeCell ref="P132:P136"/>
    <mergeCell ref="P137:P143"/>
    <mergeCell ref="P145:P154"/>
    <mergeCell ref="P155:P156"/>
    <mergeCell ref="P157:P161"/>
    <mergeCell ref="P162:P166"/>
    <mergeCell ref="P167:P173"/>
    <mergeCell ref="P174:P175"/>
    <mergeCell ref="P88:P96"/>
    <mergeCell ref="P97:P98"/>
    <mergeCell ref="P99:P102"/>
    <mergeCell ref="P103:P105"/>
    <mergeCell ref="A240:L240"/>
    <mergeCell ref="A3:A12"/>
    <mergeCell ref="B3:B12"/>
    <mergeCell ref="M3:M12"/>
    <mergeCell ref="N3:N12"/>
    <mergeCell ref="O3:O12"/>
    <mergeCell ref="P3:P12"/>
    <mergeCell ref="P221:P224"/>
    <mergeCell ref="P225:P227"/>
    <mergeCell ref="P228:P232"/>
    <mergeCell ref="P112:P115"/>
    <mergeCell ref="P116:P123"/>
    <mergeCell ref="P124:P125"/>
    <mergeCell ref="P126:P128"/>
    <mergeCell ref="P61:P63"/>
    <mergeCell ref="P13:P30"/>
    <mergeCell ref="P64:P65"/>
    <mergeCell ref="P66:P68"/>
    <mergeCell ref="P69:P73"/>
    <mergeCell ref="P74:P77"/>
    <mergeCell ref="P78:P80"/>
    <mergeCell ref="P81:P87"/>
    <mergeCell ref="A31:A38"/>
    <mergeCell ref="B31:B38"/>
  </mergeCells>
  <phoneticPr fontId="1" type="noConversion"/>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5"/>
  <sheetViews>
    <sheetView workbookViewId="0">
      <selection sqref="A1:P1"/>
    </sheetView>
  </sheetViews>
  <sheetFormatPr defaultColWidth="9" defaultRowHeight="25" customHeight="1" x14ac:dyDescent="0.25"/>
  <cols>
    <col min="1" max="1" width="8.36328125" style="61" customWidth="1"/>
    <col min="2" max="2" width="6.7265625" style="61" customWidth="1"/>
    <col min="3" max="3" width="31.453125" style="61" customWidth="1"/>
    <col min="4" max="4" width="10.6328125" style="61" customWidth="1"/>
    <col min="5" max="5" width="18" style="61" customWidth="1"/>
    <col min="6" max="6" width="7.90625" style="61" customWidth="1"/>
    <col min="7" max="7" width="12.36328125" style="61" customWidth="1"/>
    <col min="8" max="8" width="5" style="61" customWidth="1"/>
    <col min="9" max="9" width="8.08984375" style="61" customWidth="1"/>
    <col min="10" max="10" width="15.453125" style="61" customWidth="1"/>
    <col min="11" max="11" width="5.7265625" style="61" customWidth="1"/>
    <col min="12" max="12" width="5.6328125" style="61" customWidth="1"/>
    <col min="13" max="13" width="6.6328125" style="61" customWidth="1"/>
    <col min="14" max="14" width="7.6328125" style="61" customWidth="1"/>
    <col min="15" max="15" width="6.90625" style="61" customWidth="1"/>
    <col min="16" max="16" width="6" style="58" customWidth="1"/>
    <col min="17" max="16384" width="9" style="58"/>
  </cols>
  <sheetData>
    <row r="1" spans="1:16" s="10" customFormat="1" ht="25" customHeight="1" x14ac:dyDescent="0.25">
      <c r="A1" s="250" t="s">
        <v>3755</v>
      </c>
      <c r="B1" s="250"/>
      <c r="C1" s="250"/>
      <c r="D1" s="250"/>
      <c r="E1" s="250"/>
      <c r="F1" s="250"/>
      <c r="G1" s="250"/>
      <c r="H1" s="250"/>
      <c r="I1" s="250"/>
      <c r="J1" s="250"/>
      <c r="K1" s="250"/>
      <c r="L1" s="250"/>
      <c r="M1" s="250"/>
      <c r="N1" s="250"/>
      <c r="O1" s="250"/>
      <c r="P1" s="250"/>
    </row>
    <row r="2" spans="1:16" ht="36" x14ac:dyDescent="0.25">
      <c r="A2" s="37" t="s">
        <v>0</v>
      </c>
      <c r="B2" s="2" t="s">
        <v>1</v>
      </c>
      <c r="C2" s="2" t="s">
        <v>2</v>
      </c>
      <c r="D2" s="2" t="s">
        <v>3</v>
      </c>
      <c r="E2" s="2" t="s">
        <v>4</v>
      </c>
      <c r="F2" s="2" t="s">
        <v>5</v>
      </c>
      <c r="G2" s="2" t="s">
        <v>6</v>
      </c>
      <c r="H2" s="2" t="s">
        <v>7</v>
      </c>
      <c r="I2" s="2" t="s">
        <v>8</v>
      </c>
      <c r="J2" s="2" t="s">
        <v>9</v>
      </c>
      <c r="K2" s="2" t="s">
        <v>10</v>
      </c>
      <c r="L2" s="2" t="s">
        <v>11</v>
      </c>
      <c r="M2" s="2" t="s">
        <v>12</v>
      </c>
      <c r="N2" s="2" t="s">
        <v>3606</v>
      </c>
      <c r="O2" s="2" t="s">
        <v>13</v>
      </c>
      <c r="P2" s="53" t="s">
        <v>3558</v>
      </c>
    </row>
    <row r="3" spans="1:16" ht="36" x14ac:dyDescent="0.25">
      <c r="A3" s="239" t="s">
        <v>2881</v>
      </c>
      <c r="B3" s="178" t="s">
        <v>2882</v>
      </c>
      <c r="C3" s="53" t="s">
        <v>2883</v>
      </c>
      <c r="D3" s="53" t="s">
        <v>17</v>
      </c>
      <c r="E3" s="53" t="s">
        <v>2884</v>
      </c>
      <c r="F3" s="53" t="s">
        <v>187</v>
      </c>
      <c r="G3" s="53" t="s">
        <v>2885</v>
      </c>
      <c r="H3" s="53" t="s">
        <v>153</v>
      </c>
      <c r="I3" s="53" t="s">
        <v>3228</v>
      </c>
      <c r="J3" s="53" t="s">
        <v>1120</v>
      </c>
      <c r="K3" s="53" t="s">
        <v>23</v>
      </c>
      <c r="L3" s="53" t="s">
        <v>1617</v>
      </c>
      <c r="M3" s="178">
        <v>20</v>
      </c>
      <c r="N3" s="178">
        <v>391.36</v>
      </c>
      <c r="O3" s="178">
        <v>340.92</v>
      </c>
      <c r="P3" s="238"/>
    </row>
    <row r="4" spans="1:16" ht="25" customHeight="1" x14ac:dyDescent="0.25">
      <c r="A4" s="240"/>
      <c r="B4" s="180"/>
      <c r="C4" s="53" t="s">
        <v>2654</v>
      </c>
      <c r="D4" s="53" t="s">
        <v>26</v>
      </c>
      <c r="E4" s="140" t="s">
        <v>3828</v>
      </c>
      <c r="F4" s="53" t="s">
        <v>1008</v>
      </c>
      <c r="G4" s="67" t="s">
        <v>2657</v>
      </c>
      <c r="H4" s="53" t="s">
        <v>534</v>
      </c>
      <c r="I4" s="53" t="s">
        <v>3210</v>
      </c>
      <c r="J4" s="53" t="s">
        <v>72</v>
      </c>
      <c r="K4" s="53" t="s">
        <v>274</v>
      </c>
      <c r="L4" s="53" t="s">
        <v>23</v>
      </c>
      <c r="M4" s="180"/>
      <c r="N4" s="180"/>
      <c r="O4" s="180"/>
      <c r="P4" s="238"/>
    </row>
    <row r="5" spans="1:16" ht="25" customHeight="1" x14ac:dyDescent="0.25">
      <c r="A5" s="240"/>
      <c r="B5" s="180"/>
      <c r="C5" s="53" t="s">
        <v>2887</v>
      </c>
      <c r="D5" s="53" t="s">
        <v>121</v>
      </c>
      <c r="E5" s="53" t="s">
        <v>1619</v>
      </c>
      <c r="F5" s="53" t="s">
        <v>1171</v>
      </c>
      <c r="G5" s="53" t="s">
        <v>29</v>
      </c>
      <c r="H5" s="53" t="s">
        <v>111</v>
      </c>
      <c r="I5" s="53" t="s">
        <v>3365</v>
      </c>
      <c r="J5" s="53" t="s">
        <v>124</v>
      </c>
      <c r="K5" s="53" t="s">
        <v>861</v>
      </c>
      <c r="L5" s="53" t="s">
        <v>23</v>
      </c>
      <c r="M5" s="180"/>
      <c r="N5" s="180"/>
      <c r="O5" s="180"/>
      <c r="P5" s="238"/>
    </row>
    <row r="6" spans="1:16" ht="25" customHeight="1" x14ac:dyDescent="0.25">
      <c r="A6" s="240"/>
      <c r="B6" s="180"/>
      <c r="C6" s="67" t="s">
        <v>2727</v>
      </c>
      <c r="D6" s="67" t="s">
        <v>17</v>
      </c>
      <c r="E6" s="67" t="s">
        <v>1737</v>
      </c>
      <c r="F6" s="67" t="s">
        <v>103</v>
      </c>
      <c r="G6" s="67" t="s">
        <v>1738</v>
      </c>
      <c r="H6" s="67" t="s">
        <v>111</v>
      </c>
      <c r="I6" s="69" t="s">
        <v>3748</v>
      </c>
      <c r="J6" s="67" t="s">
        <v>612</v>
      </c>
      <c r="K6" s="67" t="s">
        <v>23</v>
      </c>
      <c r="L6" s="67" t="s">
        <v>1324</v>
      </c>
      <c r="M6" s="180"/>
      <c r="N6" s="180"/>
      <c r="O6" s="180"/>
      <c r="P6" s="238"/>
    </row>
    <row r="7" spans="1:16" ht="25" customHeight="1" x14ac:dyDescent="0.25">
      <c r="A7" s="240"/>
      <c r="B7" s="180"/>
      <c r="C7" s="53" t="s">
        <v>2624</v>
      </c>
      <c r="D7" s="53" t="s">
        <v>40</v>
      </c>
      <c r="E7" s="53" t="s">
        <v>41</v>
      </c>
      <c r="F7" s="53" t="s">
        <v>843</v>
      </c>
      <c r="G7" s="67" t="s">
        <v>1318</v>
      </c>
      <c r="H7" s="53" t="s">
        <v>534</v>
      </c>
      <c r="I7" s="53" t="s">
        <v>3742</v>
      </c>
      <c r="J7" s="53" t="s">
        <v>399</v>
      </c>
      <c r="K7" s="53" t="s">
        <v>2888</v>
      </c>
      <c r="L7" s="53" t="s">
        <v>23</v>
      </c>
      <c r="M7" s="180"/>
      <c r="N7" s="180"/>
      <c r="O7" s="180"/>
      <c r="P7" s="238"/>
    </row>
    <row r="8" spans="1:16" ht="25" customHeight="1" x14ac:dyDescent="0.25">
      <c r="A8" s="240"/>
      <c r="B8" s="180"/>
      <c r="C8" s="67" t="s">
        <v>3688</v>
      </c>
      <c r="D8" s="67" t="s">
        <v>17</v>
      </c>
      <c r="E8" s="67" t="s">
        <v>1123</v>
      </c>
      <c r="F8" s="67" t="s">
        <v>272</v>
      </c>
      <c r="G8" s="67" t="s">
        <v>3689</v>
      </c>
      <c r="H8" s="67" t="s">
        <v>21</v>
      </c>
      <c r="I8" s="69" t="s">
        <v>3743</v>
      </c>
      <c r="J8" s="67" t="s">
        <v>232</v>
      </c>
      <c r="K8" s="67" t="s">
        <v>23</v>
      </c>
      <c r="L8" s="67" t="s">
        <v>233</v>
      </c>
      <c r="M8" s="180"/>
      <c r="N8" s="180"/>
      <c r="O8" s="180"/>
      <c r="P8" s="238"/>
    </row>
    <row r="9" spans="1:16" ht="25" customHeight="1" x14ac:dyDescent="0.25">
      <c r="A9" s="240"/>
      <c r="B9" s="180"/>
      <c r="C9" s="67" t="s">
        <v>3691</v>
      </c>
      <c r="D9" s="67" t="s">
        <v>17</v>
      </c>
      <c r="E9" s="67" t="s">
        <v>1123</v>
      </c>
      <c r="F9" s="67" t="s">
        <v>272</v>
      </c>
      <c r="G9" s="67" t="s">
        <v>3689</v>
      </c>
      <c r="H9" s="67" t="s">
        <v>21</v>
      </c>
      <c r="I9" s="69" t="s">
        <v>3744</v>
      </c>
      <c r="J9" s="67" t="s">
        <v>232</v>
      </c>
      <c r="K9" s="67">
        <v>0</v>
      </c>
      <c r="L9" s="67">
        <v>15</v>
      </c>
      <c r="M9" s="180"/>
      <c r="N9" s="180"/>
      <c r="O9" s="180"/>
      <c r="P9" s="238"/>
    </row>
    <row r="10" spans="1:16" s="61" customFormat="1" ht="25" customHeight="1" x14ac:dyDescent="0.25">
      <c r="A10" s="240"/>
      <c r="B10" s="180"/>
      <c r="C10" s="67" t="s">
        <v>3692</v>
      </c>
      <c r="D10" s="67" t="s">
        <v>17</v>
      </c>
      <c r="E10" s="67" t="s">
        <v>1123</v>
      </c>
      <c r="F10" s="67" t="s">
        <v>166</v>
      </c>
      <c r="G10" s="67" t="s">
        <v>3689</v>
      </c>
      <c r="H10" s="67" t="s">
        <v>21</v>
      </c>
      <c r="I10" s="69" t="s">
        <v>3743</v>
      </c>
      <c r="J10" s="67" t="s">
        <v>232</v>
      </c>
      <c r="K10" s="67" t="s">
        <v>23</v>
      </c>
      <c r="L10" s="67" t="s">
        <v>233</v>
      </c>
      <c r="M10" s="180"/>
      <c r="N10" s="180"/>
      <c r="O10" s="180"/>
      <c r="P10" s="238"/>
    </row>
    <row r="11" spans="1:16" s="61" customFormat="1" ht="25" customHeight="1" x14ac:dyDescent="0.25">
      <c r="A11" s="240"/>
      <c r="B11" s="180"/>
      <c r="C11" s="67" t="s">
        <v>3693</v>
      </c>
      <c r="D11" s="67" t="s">
        <v>17</v>
      </c>
      <c r="E11" s="67" t="s">
        <v>1123</v>
      </c>
      <c r="F11" s="67" t="s">
        <v>103</v>
      </c>
      <c r="G11" s="67" t="s">
        <v>3689</v>
      </c>
      <c r="H11" s="67" t="s">
        <v>21</v>
      </c>
      <c r="I11" s="69" t="s">
        <v>3745</v>
      </c>
      <c r="J11" s="67" t="s">
        <v>232</v>
      </c>
      <c r="K11" s="67" t="s">
        <v>23</v>
      </c>
      <c r="L11" s="67" t="s">
        <v>233</v>
      </c>
      <c r="M11" s="180"/>
      <c r="N11" s="180"/>
      <c r="O11" s="180"/>
      <c r="P11" s="238"/>
    </row>
    <row r="12" spans="1:16" s="61" customFormat="1" ht="25" customHeight="1" x14ac:dyDescent="0.25">
      <c r="A12" s="240"/>
      <c r="B12" s="180"/>
      <c r="C12" s="67" t="s">
        <v>3696</v>
      </c>
      <c r="D12" s="67" t="s">
        <v>17</v>
      </c>
      <c r="E12" s="67" t="s">
        <v>1123</v>
      </c>
      <c r="F12" s="67" t="s">
        <v>89</v>
      </c>
      <c r="G12" s="67" t="s">
        <v>3689</v>
      </c>
      <c r="H12" s="67" t="s">
        <v>21</v>
      </c>
      <c r="I12" s="69" t="s">
        <v>3746</v>
      </c>
      <c r="J12" s="67" t="s">
        <v>232</v>
      </c>
      <c r="K12" s="67" t="s">
        <v>23</v>
      </c>
      <c r="L12" s="67" t="s">
        <v>233</v>
      </c>
      <c r="M12" s="180"/>
      <c r="N12" s="180"/>
      <c r="O12" s="180"/>
      <c r="P12" s="238"/>
    </row>
    <row r="13" spans="1:16" s="61" customFormat="1" ht="25" customHeight="1" x14ac:dyDescent="0.25">
      <c r="A13" s="240"/>
      <c r="B13" s="180"/>
      <c r="C13" s="67" t="s">
        <v>3697</v>
      </c>
      <c r="D13" s="67" t="s">
        <v>17</v>
      </c>
      <c r="E13" s="67" t="s">
        <v>3698</v>
      </c>
      <c r="F13" s="67" t="s">
        <v>187</v>
      </c>
      <c r="G13" s="67" t="s">
        <v>3699</v>
      </c>
      <c r="H13" s="67" t="s">
        <v>21</v>
      </c>
      <c r="I13" s="69" t="s">
        <v>3747</v>
      </c>
      <c r="J13" s="67" t="s">
        <v>232</v>
      </c>
      <c r="K13" s="67" t="s">
        <v>23</v>
      </c>
      <c r="L13" s="67" t="s">
        <v>233</v>
      </c>
      <c r="M13" s="180"/>
      <c r="N13" s="180"/>
      <c r="O13" s="180"/>
      <c r="P13" s="238"/>
    </row>
    <row r="14" spans="1:16" s="61" customFormat="1" ht="25" customHeight="1" x14ac:dyDescent="0.25">
      <c r="A14" s="240"/>
      <c r="B14" s="180"/>
      <c r="C14" s="67" t="s">
        <v>3701</v>
      </c>
      <c r="D14" s="67" t="s">
        <v>121</v>
      </c>
      <c r="E14" s="67" t="s">
        <v>902</v>
      </c>
      <c r="F14" s="67" t="s">
        <v>3702</v>
      </c>
      <c r="G14" s="67" t="s">
        <v>3703</v>
      </c>
      <c r="H14" s="67" t="s">
        <v>153</v>
      </c>
      <c r="I14" s="69" t="s">
        <v>3749</v>
      </c>
      <c r="J14" s="67" t="s">
        <v>124</v>
      </c>
      <c r="K14" s="67" t="s">
        <v>3704</v>
      </c>
      <c r="L14" s="67" t="s">
        <v>23</v>
      </c>
      <c r="M14" s="180"/>
      <c r="N14" s="180"/>
      <c r="O14" s="180"/>
      <c r="P14" s="238"/>
    </row>
    <row r="15" spans="1:16" s="61" customFormat="1" ht="25" customHeight="1" x14ac:dyDescent="0.25">
      <c r="A15" s="240"/>
      <c r="B15" s="180"/>
      <c r="C15" s="67" t="s">
        <v>3024</v>
      </c>
      <c r="D15" s="67" t="s">
        <v>26</v>
      </c>
      <c r="E15" s="67" t="s">
        <v>3025</v>
      </c>
      <c r="F15" s="67" t="s">
        <v>2342</v>
      </c>
      <c r="G15" s="67" t="s">
        <v>3026</v>
      </c>
      <c r="H15" s="67" t="s">
        <v>67</v>
      </c>
      <c r="I15" s="69" t="s">
        <v>3750</v>
      </c>
      <c r="J15" s="67" t="s">
        <v>474</v>
      </c>
      <c r="K15" s="67" t="s">
        <v>23</v>
      </c>
      <c r="L15" s="67" t="s">
        <v>24</v>
      </c>
      <c r="M15" s="180"/>
      <c r="N15" s="180"/>
      <c r="O15" s="180"/>
      <c r="P15" s="238"/>
    </row>
    <row r="16" spans="1:16" s="61" customFormat="1" ht="25" customHeight="1" x14ac:dyDescent="0.25">
      <c r="A16" s="240"/>
      <c r="B16" s="180"/>
      <c r="C16" s="67" t="s">
        <v>3706</v>
      </c>
      <c r="D16" s="67" t="s">
        <v>26</v>
      </c>
      <c r="E16" s="67" t="s">
        <v>3705</v>
      </c>
      <c r="F16" s="67" t="s">
        <v>3121</v>
      </c>
      <c r="G16" s="67" t="s">
        <v>2203</v>
      </c>
      <c r="H16" s="67" t="s">
        <v>67</v>
      </c>
      <c r="I16" s="69" t="s">
        <v>3751</v>
      </c>
      <c r="J16" s="67" t="s">
        <v>474</v>
      </c>
      <c r="K16" s="67" t="s">
        <v>23</v>
      </c>
      <c r="L16" s="67" t="s">
        <v>24</v>
      </c>
      <c r="M16" s="180"/>
      <c r="N16" s="180"/>
      <c r="O16" s="180"/>
      <c r="P16" s="238"/>
    </row>
    <row r="17" spans="1:16" s="61" customFormat="1" ht="36" x14ac:dyDescent="0.25">
      <c r="A17" s="240"/>
      <c r="B17" s="180"/>
      <c r="C17" s="67" t="s">
        <v>3734</v>
      </c>
      <c r="D17" s="67" t="s">
        <v>17</v>
      </c>
      <c r="E17" s="67" t="s">
        <v>3700</v>
      </c>
      <c r="F17" s="67" t="s">
        <v>95</v>
      </c>
      <c r="G17" s="67" t="s">
        <v>131</v>
      </c>
      <c r="H17" s="67" t="s">
        <v>21</v>
      </c>
      <c r="I17" s="69" t="s">
        <v>3741</v>
      </c>
      <c r="J17" s="67" t="s">
        <v>105</v>
      </c>
      <c r="K17" s="67" t="s">
        <v>23</v>
      </c>
      <c r="L17" s="67" t="s">
        <v>106</v>
      </c>
      <c r="M17" s="180"/>
      <c r="N17" s="180"/>
      <c r="O17" s="180"/>
      <c r="P17" s="238"/>
    </row>
    <row r="18" spans="1:16" s="61" customFormat="1" ht="25" customHeight="1" x14ac:dyDescent="0.25">
      <c r="A18" s="240"/>
      <c r="B18" s="180"/>
      <c r="C18" s="67" t="s">
        <v>3695</v>
      </c>
      <c r="D18" s="67" t="s">
        <v>17</v>
      </c>
      <c r="E18" s="67" t="s">
        <v>136</v>
      </c>
      <c r="F18" s="67" t="s">
        <v>180</v>
      </c>
      <c r="G18" s="67" t="s">
        <v>131</v>
      </c>
      <c r="H18" s="67" t="s">
        <v>21</v>
      </c>
      <c r="I18" s="69" t="s">
        <v>3752</v>
      </c>
      <c r="J18" s="67" t="s">
        <v>138</v>
      </c>
      <c r="K18" s="67" t="s">
        <v>133</v>
      </c>
      <c r="L18" s="67" t="s">
        <v>23</v>
      </c>
      <c r="M18" s="180"/>
      <c r="N18" s="180"/>
      <c r="O18" s="180"/>
      <c r="P18" s="238"/>
    </row>
    <row r="19" spans="1:16" s="61" customFormat="1" ht="25" customHeight="1" x14ac:dyDescent="0.25">
      <c r="A19" s="240"/>
      <c r="B19" s="180"/>
      <c r="C19" s="67" t="s">
        <v>3694</v>
      </c>
      <c r="D19" s="67" t="s">
        <v>17</v>
      </c>
      <c r="E19" s="67" t="s">
        <v>1123</v>
      </c>
      <c r="F19" s="67" t="s">
        <v>214</v>
      </c>
      <c r="G19" s="67" t="s">
        <v>3689</v>
      </c>
      <c r="H19" s="67" t="s">
        <v>21</v>
      </c>
      <c r="I19" s="69" t="s">
        <v>3743</v>
      </c>
      <c r="J19" s="67" t="s">
        <v>232</v>
      </c>
      <c r="K19" s="67" t="s">
        <v>23</v>
      </c>
      <c r="L19" s="67" t="s">
        <v>233</v>
      </c>
      <c r="M19" s="180"/>
      <c r="N19" s="180"/>
      <c r="O19" s="180"/>
      <c r="P19" s="238"/>
    </row>
    <row r="20" spans="1:16" s="61" customFormat="1" ht="36" x14ac:dyDescent="0.25">
      <c r="A20" s="240"/>
      <c r="B20" s="180"/>
      <c r="C20" s="4" t="s">
        <v>3731</v>
      </c>
      <c r="D20" s="68" t="s">
        <v>17</v>
      </c>
      <c r="E20" s="68" t="s">
        <v>3732</v>
      </c>
      <c r="F20" s="68" t="s">
        <v>103</v>
      </c>
      <c r="G20" s="68" t="s">
        <v>3733</v>
      </c>
      <c r="H20" s="68" t="s">
        <v>21</v>
      </c>
      <c r="I20" s="68" t="s">
        <v>3719</v>
      </c>
      <c r="J20" s="68" t="s">
        <v>91</v>
      </c>
      <c r="K20" s="68" t="s">
        <v>92</v>
      </c>
      <c r="L20" s="68" t="s">
        <v>23</v>
      </c>
      <c r="M20" s="180"/>
      <c r="N20" s="180"/>
      <c r="O20" s="180"/>
      <c r="P20" s="238"/>
    </row>
    <row r="21" spans="1:16" s="61" customFormat="1" ht="25" customHeight="1" x14ac:dyDescent="0.25">
      <c r="A21" s="240"/>
      <c r="B21" s="180"/>
      <c r="C21" s="67" t="s">
        <v>988</v>
      </c>
      <c r="D21" s="68" t="s">
        <v>40</v>
      </c>
      <c r="E21" s="68" t="s">
        <v>41</v>
      </c>
      <c r="F21" s="68" t="s">
        <v>3735</v>
      </c>
      <c r="G21" s="68" t="s">
        <v>3736</v>
      </c>
      <c r="H21" s="68" t="s">
        <v>153</v>
      </c>
      <c r="I21" s="68" t="s">
        <v>3738</v>
      </c>
      <c r="J21" s="68" t="s">
        <v>492</v>
      </c>
      <c r="K21" s="68" t="s">
        <v>23</v>
      </c>
      <c r="L21" s="68" t="s">
        <v>3737</v>
      </c>
      <c r="M21" s="180"/>
      <c r="N21" s="180"/>
      <c r="O21" s="180"/>
      <c r="P21" s="238"/>
    </row>
    <row r="22" spans="1:16" ht="25" customHeight="1" x14ac:dyDescent="0.25">
      <c r="A22" s="240"/>
      <c r="B22" s="180"/>
      <c r="C22" s="67" t="s">
        <v>3690</v>
      </c>
      <c r="D22" s="67" t="s">
        <v>17</v>
      </c>
      <c r="E22" s="67" t="s">
        <v>1123</v>
      </c>
      <c r="F22" s="67" t="s">
        <v>109</v>
      </c>
      <c r="G22" s="67" t="s">
        <v>3689</v>
      </c>
      <c r="H22" s="67" t="s">
        <v>21</v>
      </c>
      <c r="I22" s="69" t="s">
        <v>3744</v>
      </c>
      <c r="J22" s="67" t="s">
        <v>232</v>
      </c>
      <c r="K22" s="67">
        <v>0</v>
      </c>
      <c r="L22" s="67">
        <v>15</v>
      </c>
      <c r="M22" s="180"/>
      <c r="N22" s="180"/>
      <c r="O22" s="180"/>
      <c r="P22" s="238"/>
    </row>
    <row r="23" spans="1:16" s="61" customFormat="1" ht="25" customHeight="1" x14ac:dyDescent="0.25">
      <c r="A23" s="240"/>
      <c r="B23" s="180"/>
      <c r="C23" s="67" t="s">
        <v>3687</v>
      </c>
      <c r="D23" s="67" t="s">
        <v>17</v>
      </c>
      <c r="E23" s="67" t="s">
        <v>1737</v>
      </c>
      <c r="F23" s="67" t="s">
        <v>180</v>
      </c>
      <c r="G23" s="67" t="s">
        <v>3754</v>
      </c>
      <c r="H23" s="67" t="s">
        <v>84</v>
      </c>
      <c r="I23" s="69" t="s">
        <v>3753</v>
      </c>
      <c r="J23" s="67" t="s">
        <v>612</v>
      </c>
      <c r="K23" s="67" t="s">
        <v>23</v>
      </c>
      <c r="L23" s="67" t="s">
        <v>861</v>
      </c>
      <c r="M23" s="180"/>
      <c r="N23" s="180"/>
      <c r="O23" s="180"/>
      <c r="P23" s="238"/>
    </row>
    <row r="24" spans="1:16" s="61" customFormat="1" ht="25" customHeight="1" x14ac:dyDescent="0.25">
      <c r="A24" s="240"/>
      <c r="B24" s="180"/>
      <c r="C24" s="140" t="s">
        <v>3829</v>
      </c>
      <c r="D24" s="140" t="s">
        <v>121</v>
      </c>
      <c r="E24" s="140" t="s">
        <v>3831</v>
      </c>
      <c r="F24" s="140">
        <v>20161220</v>
      </c>
      <c r="G24" s="140"/>
      <c r="H24" s="140" t="s">
        <v>111</v>
      </c>
      <c r="I24" s="140" t="s">
        <v>3832</v>
      </c>
      <c r="J24" s="140" t="s">
        <v>3833</v>
      </c>
      <c r="K24" s="140">
        <v>10</v>
      </c>
      <c r="L24" s="135"/>
      <c r="M24" s="180"/>
      <c r="N24" s="180"/>
      <c r="O24" s="180"/>
      <c r="P24" s="238"/>
    </row>
    <row r="25" spans="1:16" ht="25" customHeight="1" x14ac:dyDescent="0.25">
      <c r="A25" s="241"/>
      <c r="B25" s="179"/>
      <c r="C25" s="53" t="s">
        <v>1533</v>
      </c>
      <c r="D25" s="53" t="s">
        <v>721</v>
      </c>
      <c r="E25" s="53" t="s">
        <v>1534</v>
      </c>
      <c r="F25" s="53" t="s">
        <v>397</v>
      </c>
      <c r="G25" s="67" t="s">
        <v>2553</v>
      </c>
      <c r="H25" s="53" t="s">
        <v>534</v>
      </c>
      <c r="I25" s="53" t="s">
        <v>3651</v>
      </c>
      <c r="J25" s="53" t="s">
        <v>596</v>
      </c>
      <c r="K25" s="53" t="s">
        <v>23</v>
      </c>
      <c r="L25" s="53" t="s">
        <v>2312</v>
      </c>
      <c r="M25" s="179"/>
      <c r="N25" s="179"/>
      <c r="O25" s="179"/>
      <c r="P25" s="238"/>
    </row>
    <row r="26" spans="1:16" ht="25" customHeight="1" x14ac:dyDescent="0.25">
      <c r="A26" s="239" t="s">
        <v>2889</v>
      </c>
      <c r="B26" s="178" t="s">
        <v>2890</v>
      </c>
      <c r="C26" s="53" t="s">
        <v>1595</v>
      </c>
      <c r="D26" s="53" t="s">
        <v>121</v>
      </c>
      <c r="E26" s="53" t="s">
        <v>902</v>
      </c>
      <c r="F26" s="53" t="s">
        <v>2891</v>
      </c>
      <c r="G26" s="53" t="s">
        <v>29</v>
      </c>
      <c r="H26" s="53" t="s">
        <v>481</v>
      </c>
      <c r="I26" s="53" t="s">
        <v>3341</v>
      </c>
      <c r="J26" s="53" t="s">
        <v>124</v>
      </c>
      <c r="K26" s="53" t="s">
        <v>73</v>
      </c>
      <c r="L26" s="53" t="s">
        <v>23</v>
      </c>
      <c r="M26" s="178">
        <v>0</v>
      </c>
      <c r="N26" s="242">
        <v>58.5</v>
      </c>
      <c r="O26" s="242">
        <v>0</v>
      </c>
      <c r="P26" s="238"/>
    </row>
    <row r="27" spans="1:16" ht="25" customHeight="1" x14ac:dyDescent="0.25">
      <c r="A27" s="240"/>
      <c r="B27" s="180"/>
      <c r="C27" s="53" t="s">
        <v>2892</v>
      </c>
      <c r="D27" s="53" t="s">
        <v>121</v>
      </c>
      <c r="E27" s="53" t="s">
        <v>2893</v>
      </c>
      <c r="F27" s="53" t="s">
        <v>1249</v>
      </c>
      <c r="G27" s="53" t="s">
        <v>29</v>
      </c>
      <c r="H27" s="53" t="s">
        <v>67</v>
      </c>
      <c r="I27" s="53" t="s">
        <v>3386</v>
      </c>
      <c r="J27" s="53" t="s">
        <v>124</v>
      </c>
      <c r="K27" s="53" t="s">
        <v>233</v>
      </c>
      <c r="L27" s="53" t="s">
        <v>23</v>
      </c>
      <c r="M27" s="180"/>
      <c r="N27" s="243"/>
      <c r="O27" s="243"/>
      <c r="P27" s="238"/>
    </row>
    <row r="28" spans="1:16" ht="25" customHeight="1" x14ac:dyDescent="0.25">
      <c r="A28" s="240"/>
      <c r="B28" s="180"/>
      <c r="C28" s="53" t="s">
        <v>2894</v>
      </c>
      <c r="D28" s="53" t="s">
        <v>26</v>
      </c>
      <c r="E28" s="53" t="s">
        <v>1769</v>
      </c>
      <c r="F28" s="53" t="s">
        <v>2895</v>
      </c>
      <c r="G28" s="53" t="s">
        <v>1780</v>
      </c>
      <c r="H28" s="53" t="s">
        <v>30</v>
      </c>
      <c r="I28" s="53" t="s">
        <v>3210</v>
      </c>
      <c r="J28" s="53" t="s">
        <v>72</v>
      </c>
      <c r="K28" s="53" t="s">
        <v>287</v>
      </c>
      <c r="L28" s="53" t="s">
        <v>23</v>
      </c>
      <c r="M28" s="180"/>
      <c r="N28" s="243"/>
      <c r="O28" s="243"/>
      <c r="P28" s="238"/>
    </row>
    <row r="29" spans="1:16" ht="25" customHeight="1" x14ac:dyDescent="0.25">
      <c r="A29" s="240"/>
      <c r="B29" s="180"/>
      <c r="C29" s="53" t="s">
        <v>2896</v>
      </c>
      <c r="D29" s="53" t="s">
        <v>26</v>
      </c>
      <c r="E29" s="53" t="s">
        <v>48</v>
      </c>
      <c r="F29" s="53" t="s">
        <v>2897</v>
      </c>
      <c r="G29" s="53" t="s">
        <v>2898</v>
      </c>
      <c r="H29" s="53" t="s">
        <v>30</v>
      </c>
      <c r="I29" s="53" t="s">
        <v>3210</v>
      </c>
      <c r="J29" s="53" t="s">
        <v>149</v>
      </c>
      <c r="K29" s="53" t="s">
        <v>824</v>
      </c>
      <c r="L29" s="53" t="s">
        <v>23</v>
      </c>
      <c r="M29" s="180"/>
      <c r="N29" s="243"/>
      <c r="O29" s="243"/>
      <c r="P29" s="238"/>
    </row>
    <row r="30" spans="1:16" ht="25" customHeight="1" x14ac:dyDescent="0.25">
      <c r="A30" s="241"/>
      <c r="B30" s="179"/>
      <c r="C30" s="53" t="s">
        <v>2899</v>
      </c>
      <c r="D30" s="53" t="s">
        <v>121</v>
      </c>
      <c r="E30" s="53" t="s">
        <v>2900</v>
      </c>
      <c r="F30" s="53" t="s">
        <v>682</v>
      </c>
      <c r="G30" s="53" t="s">
        <v>2901</v>
      </c>
      <c r="H30" s="53" t="s">
        <v>30</v>
      </c>
      <c r="I30" s="53" t="s">
        <v>3652</v>
      </c>
      <c r="J30" s="53" t="s">
        <v>124</v>
      </c>
      <c r="K30" s="53" t="s">
        <v>56</v>
      </c>
      <c r="L30" s="53" t="s">
        <v>23</v>
      </c>
      <c r="M30" s="179"/>
      <c r="N30" s="244"/>
      <c r="O30" s="244"/>
      <c r="P30" s="238"/>
    </row>
    <row r="31" spans="1:16" ht="25" customHeight="1" x14ac:dyDescent="0.25">
      <c r="A31" s="239" t="s">
        <v>2902</v>
      </c>
      <c r="B31" s="178" t="s">
        <v>525</v>
      </c>
      <c r="C31" s="53" t="s">
        <v>118</v>
      </c>
      <c r="D31" s="53" t="s">
        <v>26</v>
      </c>
      <c r="E31" s="53" t="s">
        <v>159</v>
      </c>
      <c r="F31" s="53" t="s">
        <v>391</v>
      </c>
      <c r="G31" s="53" t="s">
        <v>29</v>
      </c>
      <c r="H31" s="53" t="s">
        <v>30</v>
      </c>
      <c r="I31" s="53" t="s">
        <v>3210</v>
      </c>
      <c r="J31" s="53" t="s">
        <v>72</v>
      </c>
      <c r="K31" s="53" t="s">
        <v>287</v>
      </c>
      <c r="L31" s="53" t="s">
        <v>23</v>
      </c>
      <c r="M31" s="178">
        <v>20</v>
      </c>
      <c r="N31" s="242">
        <v>20</v>
      </c>
      <c r="O31" s="242">
        <v>0</v>
      </c>
      <c r="P31" s="238"/>
    </row>
    <row r="32" spans="1:16" ht="25" customHeight="1" x14ac:dyDescent="0.25">
      <c r="A32" s="240"/>
      <c r="B32" s="180"/>
      <c r="C32" s="53" t="s">
        <v>113</v>
      </c>
      <c r="D32" s="53" t="s">
        <v>26</v>
      </c>
      <c r="E32" s="53" t="s">
        <v>159</v>
      </c>
      <c r="F32" s="53" t="s">
        <v>391</v>
      </c>
      <c r="G32" s="53" t="s">
        <v>29</v>
      </c>
      <c r="H32" s="53" t="s">
        <v>30</v>
      </c>
      <c r="I32" s="53" t="s">
        <v>3210</v>
      </c>
      <c r="J32" s="53" t="s">
        <v>72</v>
      </c>
      <c r="K32" s="53" t="s">
        <v>287</v>
      </c>
      <c r="L32" s="53" t="s">
        <v>23</v>
      </c>
      <c r="M32" s="180"/>
      <c r="N32" s="243"/>
      <c r="O32" s="243"/>
      <c r="P32" s="238"/>
    </row>
    <row r="33" spans="1:16" ht="25" customHeight="1" x14ac:dyDescent="0.25">
      <c r="A33" s="240"/>
      <c r="B33" s="180"/>
      <c r="C33" s="53" t="s">
        <v>957</v>
      </c>
      <c r="D33" s="53" t="s">
        <v>26</v>
      </c>
      <c r="E33" s="53" t="s">
        <v>2903</v>
      </c>
      <c r="F33" s="53" t="s">
        <v>1008</v>
      </c>
      <c r="G33" s="53" t="s">
        <v>2904</v>
      </c>
      <c r="H33" s="53" t="s">
        <v>30</v>
      </c>
      <c r="I33" s="53" t="s">
        <v>3212</v>
      </c>
      <c r="J33" s="53" t="s">
        <v>31</v>
      </c>
      <c r="K33" s="53" t="s">
        <v>32</v>
      </c>
      <c r="L33" s="53" t="s">
        <v>23</v>
      </c>
      <c r="M33" s="180"/>
      <c r="N33" s="243"/>
      <c r="O33" s="243"/>
      <c r="P33" s="238"/>
    </row>
    <row r="34" spans="1:16" ht="25" customHeight="1" x14ac:dyDescent="0.25">
      <c r="A34" s="240"/>
      <c r="B34" s="180"/>
      <c r="C34" s="53" t="s">
        <v>2905</v>
      </c>
      <c r="D34" s="53" t="s">
        <v>121</v>
      </c>
      <c r="E34" s="53" t="s">
        <v>2906</v>
      </c>
      <c r="F34" s="53" t="s">
        <v>416</v>
      </c>
      <c r="G34" s="53" t="s">
        <v>29</v>
      </c>
      <c r="H34" s="53" t="s">
        <v>21</v>
      </c>
      <c r="I34" s="53" t="s">
        <v>3214</v>
      </c>
      <c r="J34" s="53" t="s">
        <v>124</v>
      </c>
      <c r="K34" s="53" t="s">
        <v>38</v>
      </c>
      <c r="L34" s="53" t="s">
        <v>23</v>
      </c>
      <c r="M34" s="180"/>
      <c r="N34" s="243"/>
      <c r="O34" s="243"/>
      <c r="P34" s="238"/>
    </row>
    <row r="35" spans="1:16" ht="25" customHeight="1" x14ac:dyDescent="0.25">
      <c r="A35" s="240"/>
      <c r="B35" s="180"/>
      <c r="C35" s="53" t="s">
        <v>2907</v>
      </c>
      <c r="D35" s="53" t="s">
        <v>26</v>
      </c>
      <c r="E35" s="53" t="s">
        <v>2908</v>
      </c>
      <c r="F35" s="53" t="s">
        <v>833</v>
      </c>
      <c r="G35" s="53" t="s">
        <v>2909</v>
      </c>
      <c r="H35" s="53" t="s">
        <v>67</v>
      </c>
      <c r="I35" s="53" t="s">
        <v>3210</v>
      </c>
      <c r="J35" s="53" t="s">
        <v>31</v>
      </c>
      <c r="K35" s="53" t="s">
        <v>68</v>
      </c>
      <c r="L35" s="53" t="s">
        <v>23</v>
      </c>
      <c r="M35" s="180"/>
      <c r="N35" s="243"/>
      <c r="O35" s="243"/>
      <c r="P35" s="238"/>
    </row>
    <row r="36" spans="1:16" ht="25" customHeight="1" x14ac:dyDescent="0.25">
      <c r="A36" s="241"/>
      <c r="B36" s="179"/>
      <c r="C36" s="53" t="s">
        <v>1551</v>
      </c>
      <c r="D36" s="53" t="s">
        <v>121</v>
      </c>
      <c r="E36" s="53" t="s">
        <v>1537</v>
      </c>
      <c r="F36" s="53" t="s">
        <v>1004</v>
      </c>
      <c r="G36" s="53" t="s">
        <v>29</v>
      </c>
      <c r="H36" s="53" t="s">
        <v>44</v>
      </c>
      <c r="I36" s="53" t="s">
        <v>3236</v>
      </c>
      <c r="J36" s="53" t="s">
        <v>124</v>
      </c>
      <c r="K36" s="53" t="s">
        <v>591</v>
      </c>
      <c r="L36" s="53" t="s">
        <v>23</v>
      </c>
      <c r="M36" s="179"/>
      <c r="N36" s="244"/>
      <c r="O36" s="244"/>
      <c r="P36" s="238"/>
    </row>
    <row r="37" spans="1:16" ht="36" x14ac:dyDescent="0.25">
      <c r="A37" s="239" t="s">
        <v>2910</v>
      </c>
      <c r="B37" s="178" t="s">
        <v>525</v>
      </c>
      <c r="C37" s="39" t="s">
        <v>1730</v>
      </c>
      <c r="D37" s="13" t="s">
        <v>17</v>
      </c>
      <c r="E37" s="13" t="s">
        <v>467</v>
      </c>
      <c r="F37" s="13" t="s">
        <v>109</v>
      </c>
      <c r="G37" s="13" t="s">
        <v>1731</v>
      </c>
      <c r="H37" s="13" t="s">
        <v>84</v>
      </c>
      <c r="I37" s="13" t="s">
        <v>3707</v>
      </c>
      <c r="J37" s="13" t="s">
        <v>105</v>
      </c>
      <c r="K37" s="13" t="s">
        <v>23</v>
      </c>
      <c r="L37" s="13" t="s">
        <v>497</v>
      </c>
      <c r="M37" s="178">
        <v>20</v>
      </c>
      <c r="N37" s="242">
        <v>122.75</v>
      </c>
      <c r="O37" s="242">
        <v>79.5</v>
      </c>
      <c r="P37" s="245"/>
    </row>
    <row r="38" spans="1:16" ht="25" customHeight="1" x14ac:dyDescent="0.25">
      <c r="A38" s="240"/>
      <c r="B38" s="180"/>
      <c r="C38" s="53" t="s">
        <v>2911</v>
      </c>
      <c r="D38" s="53" t="s">
        <v>17</v>
      </c>
      <c r="E38" s="53" t="s">
        <v>1123</v>
      </c>
      <c r="F38" s="53" t="s">
        <v>103</v>
      </c>
      <c r="G38" s="75" t="s">
        <v>3689</v>
      </c>
      <c r="H38" s="53" t="s">
        <v>21</v>
      </c>
      <c r="I38" s="53" t="s">
        <v>3653</v>
      </c>
      <c r="J38" s="53" t="s">
        <v>232</v>
      </c>
      <c r="K38" s="53" t="s">
        <v>23</v>
      </c>
      <c r="L38" s="53" t="s">
        <v>233</v>
      </c>
      <c r="M38" s="180"/>
      <c r="N38" s="243"/>
      <c r="O38" s="243"/>
      <c r="P38" s="246"/>
    </row>
    <row r="39" spans="1:16" ht="25" customHeight="1" x14ac:dyDescent="0.25">
      <c r="A39" s="240"/>
      <c r="B39" s="180"/>
      <c r="C39" s="53" t="s">
        <v>2912</v>
      </c>
      <c r="D39" s="53" t="s">
        <v>17</v>
      </c>
      <c r="E39" s="70" t="s">
        <v>1123</v>
      </c>
      <c r="F39" s="53" t="s">
        <v>98</v>
      </c>
      <c r="G39" s="75" t="s">
        <v>3689</v>
      </c>
      <c r="H39" s="53" t="s">
        <v>21</v>
      </c>
      <c r="I39" s="53" t="s">
        <v>3268</v>
      </c>
      <c r="J39" s="53" t="s">
        <v>232</v>
      </c>
      <c r="K39" s="53" t="s">
        <v>23</v>
      </c>
      <c r="L39" s="53" t="s">
        <v>233</v>
      </c>
      <c r="M39" s="180"/>
      <c r="N39" s="243"/>
      <c r="O39" s="243"/>
      <c r="P39" s="246"/>
    </row>
    <row r="40" spans="1:16" ht="25" customHeight="1" x14ac:dyDescent="0.25">
      <c r="A40" s="240"/>
      <c r="B40" s="180"/>
      <c r="C40" s="53" t="s">
        <v>2913</v>
      </c>
      <c r="D40" s="53" t="s">
        <v>17</v>
      </c>
      <c r="E40" s="53" t="s">
        <v>1123</v>
      </c>
      <c r="F40" s="53" t="s">
        <v>95</v>
      </c>
      <c r="G40" s="75" t="s">
        <v>3689</v>
      </c>
      <c r="H40" s="53" t="s">
        <v>21</v>
      </c>
      <c r="I40" s="53" t="s">
        <v>3654</v>
      </c>
      <c r="J40" s="53" t="s">
        <v>232</v>
      </c>
      <c r="K40" s="53" t="s">
        <v>23</v>
      </c>
      <c r="L40" s="53" t="s">
        <v>233</v>
      </c>
      <c r="M40" s="180"/>
      <c r="N40" s="243"/>
      <c r="O40" s="243"/>
      <c r="P40" s="246"/>
    </row>
    <row r="41" spans="1:16" ht="25" customHeight="1" x14ac:dyDescent="0.25">
      <c r="A41" s="240"/>
      <c r="B41" s="180"/>
      <c r="C41" s="53" t="s">
        <v>2914</v>
      </c>
      <c r="D41" s="53" t="s">
        <v>17</v>
      </c>
      <c r="E41" s="53" t="s">
        <v>1123</v>
      </c>
      <c r="F41" s="53" t="s">
        <v>95</v>
      </c>
      <c r="G41" s="75" t="s">
        <v>3689</v>
      </c>
      <c r="H41" s="53" t="s">
        <v>21</v>
      </c>
      <c r="I41" s="53" t="s">
        <v>3653</v>
      </c>
      <c r="J41" s="53" t="s">
        <v>232</v>
      </c>
      <c r="K41" s="53" t="s">
        <v>23</v>
      </c>
      <c r="L41" s="53" t="s">
        <v>233</v>
      </c>
      <c r="M41" s="180"/>
      <c r="N41" s="243"/>
      <c r="O41" s="243"/>
      <c r="P41" s="246"/>
    </row>
    <row r="42" spans="1:16" ht="25" customHeight="1" x14ac:dyDescent="0.25">
      <c r="A42" s="240"/>
      <c r="B42" s="180"/>
      <c r="C42" s="53" t="s">
        <v>2915</v>
      </c>
      <c r="D42" s="53" t="s">
        <v>17</v>
      </c>
      <c r="E42" s="53" t="s">
        <v>1123</v>
      </c>
      <c r="F42" s="53" t="s">
        <v>95</v>
      </c>
      <c r="G42" s="75" t="s">
        <v>3689</v>
      </c>
      <c r="H42" s="53" t="s">
        <v>21</v>
      </c>
      <c r="I42" s="53" t="s">
        <v>3653</v>
      </c>
      <c r="J42" s="53" t="s">
        <v>232</v>
      </c>
      <c r="K42" s="53" t="s">
        <v>23</v>
      </c>
      <c r="L42" s="53" t="s">
        <v>233</v>
      </c>
      <c r="M42" s="180"/>
      <c r="N42" s="243"/>
      <c r="O42" s="243"/>
      <c r="P42" s="246"/>
    </row>
    <row r="43" spans="1:16" ht="25" customHeight="1" x14ac:dyDescent="0.25">
      <c r="A43" s="240"/>
      <c r="B43" s="180"/>
      <c r="C43" s="53" t="s">
        <v>2916</v>
      </c>
      <c r="D43" s="53" t="s">
        <v>17</v>
      </c>
      <c r="E43" s="53" t="s">
        <v>130</v>
      </c>
      <c r="F43" s="53" t="s">
        <v>95</v>
      </c>
      <c r="G43" s="53" t="s">
        <v>131</v>
      </c>
      <c r="H43" s="53" t="s">
        <v>111</v>
      </c>
      <c r="I43" s="53" t="s">
        <v>3655</v>
      </c>
      <c r="J43" s="53" t="s">
        <v>132</v>
      </c>
      <c r="K43" s="53" t="s">
        <v>293</v>
      </c>
      <c r="L43" s="53" t="s">
        <v>23</v>
      </c>
      <c r="M43" s="180"/>
      <c r="N43" s="243"/>
      <c r="O43" s="243"/>
      <c r="P43" s="246"/>
    </row>
    <row r="44" spans="1:16" ht="25" customHeight="1" x14ac:dyDescent="0.25">
      <c r="A44" s="240"/>
      <c r="B44" s="180"/>
      <c r="C44" s="53" t="s">
        <v>1603</v>
      </c>
      <c r="D44" s="53" t="s">
        <v>121</v>
      </c>
      <c r="E44" s="53" t="s">
        <v>1572</v>
      </c>
      <c r="F44" s="53" t="s">
        <v>345</v>
      </c>
      <c r="G44" s="53" t="s">
        <v>29</v>
      </c>
      <c r="H44" s="53" t="s">
        <v>153</v>
      </c>
      <c r="I44" s="53" t="s">
        <v>3356</v>
      </c>
      <c r="J44" s="53" t="s">
        <v>124</v>
      </c>
      <c r="K44" s="53" t="s">
        <v>282</v>
      </c>
      <c r="L44" s="53" t="s">
        <v>23</v>
      </c>
      <c r="M44" s="180"/>
      <c r="N44" s="243"/>
      <c r="O44" s="243"/>
      <c r="P44" s="246"/>
    </row>
    <row r="45" spans="1:16" ht="25" customHeight="1" x14ac:dyDescent="0.25">
      <c r="A45" s="240"/>
      <c r="B45" s="180"/>
      <c r="C45" s="53" t="s">
        <v>1568</v>
      </c>
      <c r="D45" s="53" t="s">
        <v>121</v>
      </c>
      <c r="E45" s="53" t="s">
        <v>2917</v>
      </c>
      <c r="F45" s="53" t="s">
        <v>1004</v>
      </c>
      <c r="G45" s="53" t="s">
        <v>29</v>
      </c>
      <c r="H45" s="53" t="s">
        <v>67</v>
      </c>
      <c r="I45" s="53" t="s">
        <v>3367</v>
      </c>
      <c r="J45" s="53" t="s">
        <v>124</v>
      </c>
      <c r="K45" s="53" t="s">
        <v>482</v>
      </c>
      <c r="L45" s="53" t="s">
        <v>23</v>
      </c>
      <c r="M45" s="180"/>
      <c r="N45" s="243"/>
      <c r="O45" s="243"/>
      <c r="P45" s="246"/>
    </row>
    <row r="46" spans="1:16" ht="25" customHeight="1" x14ac:dyDescent="0.25">
      <c r="A46" s="240"/>
      <c r="B46" s="180"/>
      <c r="C46" s="53" t="s">
        <v>1653</v>
      </c>
      <c r="D46" s="53" t="s">
        <v>121</v>
      </c>
      <c r="E46" s="53" t="s">
        <v>1654</v>
      </c>
      <c r="F46" s="53" t="s">
        <v>1004</v>
      </c>
      <c r="G46" s="53" t="s">
        <v>29</v>
      </c>
      <c r="H46" s="53" t="s">
        <v>67</v>
      </c>
      <c r="I46" s="53" t="s">
        <v>3272</v>
      </c>
      <c r="J46" s="53" t="s">
        <v>124</v>
      </c>
      <c r="K46" s="53" t="s">
        <v>274</v>
      </c>
      <c r="L46" s="53" t="s">
        <v>23</v>
      </c>
      <c r="M46" s="180"/>
      <c r="N46" s="243"/>
      <c r="O46" s="243"/>
      <c r="P46" s="246"/>
    </row>
    <row r="47" spans="1:16" ht="25" customHeight="1" x14ac:dyDescent="0.25">
      <c r="A47" s="241"/>
      <c r="B47" s="179"/>
      <c r="C47" s="53" t="s">
        <v>2918</v>
      </c>
      <c r="D47" s="53" t="s">
        <v>121</v>
      </c>
      <c r="E47" s="53" t="s">
        <v>1965</v>
      </c>
      <c r="F47" s="53" t="s">
        <v>1004</v>
      </c>
      <c r="G47" s="53" t="s">
        <v>29</v>
      </c>
      <c r="H47" s="53" t="s">
        <v>67</v>
      </c>
      <c r="I47" s="53" t="s">
        <v>3656</v>
      </c>
      <c r="J47" s="53" t="s">
        <v>124</v>
      </c>
      <c r="K47" s="53" t="s">
        <v>738</v>
      </c>
      <c r="L47" s="53" t="s">
        <v>23</v>
      </c>
      <c r="M47" s="179"/>
      <c r="N47" s="244"/>
      <c r="O47" s="244"/>
      <c r="P47" s="247"/>
    </row>
    <row r="48" spans="1:16" ht="25" customHeight="1" x14ac:dyDescent="0.25">
      <c r="A48" s="239" t="s">
        <v>2919</v>
      </c>
      <c r="B48" s="178" t="s">
        <v>525</v>
      </c>
      <c r="C48" s="67" t="s">
        <v>3708</v>
      </c>
      <c r="D48" s="68" t="s">
        <v>47</v>
      </c>
      <c r="E48" s="68" t="s">
        <v>3709</v>
      </c>
      <c r="F48" s="68" t="s">
        <v>3710</v>
      </c>
      <c r="G48" s="68" t="s">
        <v>29</v>
      </c>
      <c r="H48" s="68" t="s">
        <v>21</v>
      </c>
      <c r="I48" s="68" t="s">
        <v>29</v>
      </c>
      <c r="J48" s="68" t="s">
        <v>3711</v>
      </c>
      <c r="K48" s="68" t="s">
        <v>23</v>
      </c>
      <c r="L48" s="68" t="s">
        <v>24</v>
      </c>
      <c r="M48" s="178">
        <v>20</v>
      </c>
      <c r="N48" s="242">
        <v>120</v>
      </c>
      <c r="O48" s="242">
        <v>100</v>
      </c>
      <c r="P48" s="245"/>
    </row>
    <row r="49" spans="1:16" ht="36" x14ac:dyDescent="0.25">
      <c r="A49" s="241"/>
      <c r="B49" s="179"/>
      <c r="C49" s="53" t="s">
        <v>2920</v>
      </c>
      <c r="D49" s="53" t="s">
        <v>17</v>
      </c>
      <c r="E49" s="53" t="s">
        <v>1147</v>
      </c>
      <c r="F49" s="53" t="s">
        <v>95</v>
      </c>
      <c r="G49" s="53" t="s">
        <v>2921</v>
      </c>
      <c r="H49" s="53" t="s">
        <v>21</v>
      </c>
      <c r="I49" s="53" t="s">
        <v>3257</v>
      </c>
      <c r="J49" s="53" t="s">
        <v>1120</v>
      </c>
      <c r="K49" s="53" t="s">
        <v>23</v>
      </c>
      <c r="L49" s="53" t="s">
        <v>1121</v>
      </c>
      <c r="M49" s="179"/>
      <c r="N49" s="244"/>
      <c r="O49" s="244"/>
      <c r="P49" s="247"/>
    </row>
    <row r="50" spans="1:16" ht="25" customHeight="1" x14ac:dyDescent="0.25">
      <c r="A50" s="239" t="s">
        <v>2922</v>
      </c>
      <c r="B50" s="178" t="s">
        <v>525</v>
      </c>
      <c r="C50" s="53" t="s">
        <v>2923</v>
      </c>
      <c r="D50" s="53" t="s">
        <v>26</v>
      </c>
      <c r="E50" s="53" t="s">
        <v>2924</v>
      </c>
      <c r="F50" s="53" t="s">
        <v>2925</v>
      </c>
      <c r="G50" s="53" t="s">
        <v>29</v>
      </c>
      <c r="H50" s="53" t="s">
        <v>50</v>
      </c>
      <c r="I50" s="53" t="s">
        <v>3210</v>
      </c>
      <c r="J50" s="53" t="s">
        <v>72</v>
      </c>
      <c r="K50" s="53" t="s">
        <v>267</v>
      </c>
      <c r="L50" s="53" t="s">
        <v>23</v>
      </c>
      <c r="M50" s="178">
        <v>20</v>
      </c>
      <c r="N50" s="242">
        <v>68.599999999999994</v>
      </c>
      <c r="O50" s="242">
        <v>30</v>
      </c>
      <c r="P50" s="238"/>
    </row>
    <row r="51" spans="1:16" ht="25" customHeight="1" x14ac:dyDescent="0.25">
      <c r="A51" s="240"/>
      <c r="B51" s="180"/>
      <c r="C51" s="53" t="s">
        <v>2654</v>
      </c>
      <c r="D51" s="53" t="s">
        <v>26</v>
      </c>
      <c r="E51" s="106" t="s">
        <v>3828</v>
      </c>
      <c r="F51" s="53" t="s">
        <v>2926</v>
      </c>
      <c r="G51" s="53" t="s">
        <v>29</v>
      </c>
      <c r="H51" s="53" t="s">
        <v>481</v>
      </c>
      <c r="I51" s="53" t="s">
        <v>3210</v>
      </c>
      <c r="J51" s="53" t="s">
        <v>72</v>
      </c>
      <c r="K51" s="53" t="s">
        <v>482</v>
      </c>
      <c r="L51" s="53" t="s">
        <v>23</v>
      </c>
      <c r="M51" s="180"/>
      <c r="N51" s="243"/>
      <c r="O51" s="243"/>
      <c r="P51" s="238"/>
    </row>
    <row r="52" spans="1:16" ht="25" customHeight="1" x14ac:dyDescent="0.25">
      <c r="A52" s="240"/>
      <c r="B52" s="180"/>
      <c r="C52" s="53" t="s">
        <v>2927</v>
      </c>
      <c r="D52" s="53" t="s">
        <v>541</v>
      </c>
      <c r="E52" s="53" t="s">
        <v>41</v>
      </c>
      <c r="F52" s="53" t="s">
        <v>1576</v>
      </c>
      <c r="G52" s="53" t="s">
        <v>29</v>
      </c>
      <c r="H52" s="53" t="s">
        <v>111</v>
      </c>
      <c r="I52" s="53" t="s">
        <v>3657</v>
      </c>
      <c r="J52" s="53" t="s">
        <v>399</v>
      </c>
      <c r="K52" s="53" t="s">
        <v>2928</v>
      </c>
      <c r="L52" s="53" t="s">
        <v>23</v>
      </c>
      <c r="M52" s="180"/>
      <c r="N52" s="243"/>
      <c r="O52" s="243"/>
      <c r="P52" s="238"/>
    </row>
    <row r="53" spans="1:16" ht="25" customHeight="1" x14ac:dyDescent="0.25">
      <c r="A53" s="240"/>
      <c r="B53" s="180"/>
      <c r="C53" s="53" t="s">
        <v>2929</v>
      </c>
      <c r="D53" s="53" t="s">
        <v>47</v>
      </c>
      <c r="E53" s="53" t="s">
        <v>2930</v>
      </c>
      <c r="F53" s="53" t="s">
        <v>2931</v>
      </c>
      <c r="G53" s="53" t="s">
        <v>29</v>
      </c>
      <c r="H53" s="53" t="s">
        <v>62</v>
      </c>
      <c r="I53" s="53" t="s">
        <v>29</v>
      </c>
      <c r="J53" s="53" t="s">
        <v>55</v>
      </c>
      <c r="K53" s="53" t="s">
        <v>23</v>
      </c>
      <c r="L53" s="53" t="s">
        <v>106</v>
      </c>
      <c r="M53" s="180"/>
      <c r="N53" s="243"/>
      <c r="O53" s="243"/>
      <c r="P53" s="238"/>
    </row>
    <row r="54" spans="1:16" ht="25" customHeight="1" x14ac:dyDescent="0.25">
      <c r="A54" s="241"/>
      <c r="B54" s="179"/>
      <c r="C54" s="53" t="s">
        <v>2929</v>
      </c>
      <c r="D54" s="53" t="s">
        <v>47</v>
      </c>
      <c r="E54" s="53" t="s">
        <v>48</v>
      </c>
      <c r="F54" s="53" t="s">
        <v>2926</v>
      </c>
      <c r="G54" s="53" t="s">
        <v>29</v>
      </c>
      <c r="H54" s="53" t="s">
        <v>62</v>
      </c>
      <c r="I54" s="53" t="s">
        <v>29</v>
      </c>
      <c r="J54" s="53" t="s">
        <v>1686</v>
      </c>
      <c r="K54" s="53" t="s">
        <v>133</v>
      </c>
      <c r="L54" s="53" t="s">
        <v>23</v>
      </c>
      <c r="M54" s="179"/>
      <c r="N54" s="244"/>
      <c r="O54" s="244"/>
      <c r="P54" s="238"/>
    </row>
    <row r="55" spans="1:16" ht="25" customHeight="1" x14ac:dyDescent="0.25">
      <c r="A55" s="239" t="s">
        <v>2932</v>
      </c>
      <c r="B55" s="178" t="s">
        <v>525</v>
      </c>
      <c r="C55" s="53" t="s">
        <v>2629</v>
      </c>
      <c r="D55" s="53" t="s">
        <v>26</v>
      </c>
      <c r="E55" s="53" t="s">
        <v>2630</v>
      </c>
      <c r="F55" s="53" t="s">
        <v>1004</v>
      </c>
      <c r="G55" s="53" t="s">
        <v>2781</v>
      </c>
      <c r="H55" s="53" t="s">
        <v>84</v>
      </c>
      <c r="I55" s="53" t="s">
        <v>3212</v>
      </c>
      <c r="J55" s="53" t="s">
        <v>474</v>
      </c>
      <c r="K55" s="53" t="s">
        <v>23</v>
      </c>
      <c r="L55" s="53" t="s">
        <v>282</v>
      </c>
      <c r="M55" s="178">
        <v>20</v>
      </c>
      <c r="N55" s="242">
        <v>76.3</v>
      </c>
      <c r="O55" s="242">
        <v>12</v>
      </c>
      <c r="P55" s="238"/>
    </row>
    <row r="56" spans="1:16" ht="25" customHeight="1" x14ac:dyDescent="0.25">
      <c r="A56" s="240"/>
      <c r="B56" s="180"/>
      <c r="C56" s="53" t="s">
        <v>2933</v>
      </c>
      <c r="D56" s="53" t="s">
        <v>26</v>
      </c>
      <c r="E56" s="53" t="s">
        <v>2934</v>
      </c>
      <c r="F56" s="53" t="s">
        <v>1171</v>
      </c>
      <c r="G56" s="53" t="s">
        <v>29</v>
      </c>
      <c r="H56" s="53" t="s">
        <v>44</v>
      </c>
      <c r="I56" s="53" t="s">
        <v>3210</v>
      </c>
      <c r="J56" s="53" t="s">
        <v>72</v>
      </c>
      <c r="K56" s="53" t="s">
        <v>73</v>
      </c>
      <c r="L56" s="53" t="s">
        <v>23</v>
      </c>
      <c r="M56" s="180"/>
      <c r="N56" s="243"/>
      <c r="O56" s="243"/>
      <c r="P56" s="238"/>
    </row>
    <row r="57" spans="1:16" ht="25" customHeight="1" x14ac:dyDescent="0.25">
      <c r="A57" s="240"/>
      <c r="B57" s="180"/>
      <c r="C57" s="53" t="s">
        <v>2935</v>
      </c>
      <c r="D57" s="53" t="s">
        <v>121</v>
      </c>
      <c r="E57" s="53" t="s">
        <v>2936</v>
      </c>
      <c r="F57" s="53" t="s">
        <v>2937</v>
      </c>
      <c r="G57" s="53" t="s">
        <v>29</v>
      </c>
      <c r="H57" s="53" t="s">
        <v>153</v>
      </c>
      <c r="I57" s="53" t="s">
        <v>3658</v>
      </c>
      <c r="J57" s="53" t="s">
        <v>124</v>
      </c>
      <c r="K57" s="53" t="s">
        <v>2938</v>
      </c>
      <c r="L57" s="53" t="s">
        <v>23</v>
      </c>
      <c r="M57" s="180"/>
      <c r="N57" s="243"/>
      <c r="O57" s="243"/>
      <c r="P57" s="238"/>
    </row>
    <row r="58" spans="1:16" ht="25" customHeight="1" x14ac:dyDescent="0.25">
      <c r="A58" s="240"/>
      <c r="B58" s="180"/>
      <c r="C58" s="134" t="s">
        <v>3826</v>
      </c>
      <c r="D58" s="134" t="s">
        <v>47</v>
      </c>
      <c r="E58" s="134" t="s">
        <v>48</v>
      </c>
      <c r="F58" s="134">
        <v>20160330</v>
      </c>
      <c r="G58" s="134"/>
      <c r="H58" s="133" t="s">
        <v>111</v>
      </c>
      <c r="I58" s="134"/>
      <c r="J58" s="134" t="s">
        <v>1686</v>
      </c>
      <c r="K58" s="134">
        <v>3.9</v>
      </c>
      <c r="L58" s="134"/>
      <c r="M58" s="180"/>
      <c r="N58" s="243"/>
      <c r="O58" s="243"/>
      <c r="P58" s="238"/>
    </row>
    <row r="59" spans="1:16" ht="25" customHeight="1" x14ac:dyDescent="0.25">
      <c r="A59" s="241"/>
      <c r="B59" s="179"/>
      <c r="C59" s="53" t="s">
        <v>2939</v>
      </c>
      <c r="D59" s="53" t="s">
        <v>121</v>
      </c>
      <c r="E59" s="53" t="s">
        <v>131</v>
      </c>
      <c r="F59" s="53" t="s">
        <v>1008</v>
      </c>
      <c r="G59" s="53" t="s">
        <v>29</v>
      </c>
      <c r="H59" s="53" t="s">
        <v>153</v>
      </c>
      <c r="I59" s="53" t="s">
        <v>3434</v>
      </c>
      <c r="J59" s="53" t="s">
        <v>124</v>
      </c>
      <c r="K59" s="53" t="s">
        <v>1180</v>
      </c>
      <c r="L59" s="53" t="s">
        <v>23</v>
      </c>
      <c r="M59" s="179"/>
      <c r="N59" s="244"/>
      <c r="O59" s="244"/>
      <c r="P59" s="238"/>
    </row>
    <row r="60" spans="1:16" ht="25" customHeight="1" x14ac:dyDescent="0.25">
      <c r="A60" s="239" t="s">
        <v>3681</v>
      </c>
      <c r="B60" s="178" t="s">
        <v>3730</v>
      </c>
      <c r="C60" s="67" t="s">
        <v>3740</v>
      </c>
      <c r="D60" s="68" t="s">
        <v>17</v>
      </c>
      <c r="E60" s="68" t="s">
        <v>136</v>
      </c>
      <c r="F60" s="68" t="s">
        <v>19</v>
      </c>
      <c r="G60" s="68" t="s">
        <v>131</v>
      </c>
      <c r="H60" s="68" t="s">
        <v>111</v>
      </c>
      <c r="I60" s="68" t="s">
        <v>3719</v>
      </c>
      <c r="J60" s="68" t="s">
        <v>138</v>
      </c>
      <c r="K60" s="68" t="s">
        <v>293</v>
      </c>
      <c r="L60" s="68" t="s">
        <v>23</v>
      </c>
      <c r="M60" s="178">
        <v>0</v>
      </c>
      <c r="N60" s="242">
        <v>4</v>
      </c>
      <c r="O60" s="242">
        <v>0</v>
      </c>
      <c r="P60" s="245"/>
    </row>
    <row r="61" spans="1:16" ht="25" customHeight="1" x14ac:dyDescent="0.25">
      <c r="A61" s="241"/>
      <c r="B61" s="179"/>
      <c r="C61" s="68" t="s">
        <v>1331</v>
      </c>
      <c r="D61" s="68" t="s">
        <v>26</v>
      </c>
      <c r="E61" s="68" t="s">
        <v>1332</v>
      </c>
      <c r="F61" s="68" t="s">
        <v>292</v>
      </c>
      <c r="G61" s="68" t="s">
        <v>1333</v>
      </c>
      <c r="H61" s="68" t="s">
        <v>84</v>
      </c>
      <c r="I61" s="68" t="s">
        <v>3720</v>
      </c>
      <c r="J61" s="68" t="s">
        <v>31</v>
      </c>
      <c r="K61" s="68" t="s">
        <v>2363</v>
      </c>
      <c r="L61" s="68" t="s">
        <v>23</v>
      </c>
      <c r="M61" s="179"/>
      <c r="N61" s="244"/>
      <c r="O61" s="244"/>
      <c r="P61" s="247"/>
    </row>
    <row r="62" spans="1:16" ht="25" customHeight="1" x14ac:dyDescent="0.25">
      <c r="A62" s="239" t="s">
        <v>3680</v>
      </c>
      <c r="B62" s="178"/>
      <c r="C62" s="67" t="s">
        <v>1331</v>
      </c>
      <c r="D62" s="68" t="s">
        <v>26</v>
      </c>
      <c r="E62" s="68" t="s">
        <v>3721</v>
      </c>
      <c r="F62" s="68" t="s">
        <v>28</v>
      </c>
      <c r="G62" s="68" t="s">
        <v>1333</v>
      </c>
      <c r="H62" s="68" t="s">
        <v>153</v>
      </c>
      <c r="I62" s="68" t="s">
        <v>3728</v>
      </c>
      <c r="J62" s="68" t="s">
        <v>31</v>
      </c>
      <c r="K62" s="68" t="s">
        <v>244</v>
      </c>
      <c r="L62" s="68" t="s">
        <v>23</v>
      </c>
      <c r="M62" s="178">
        <v>0</v>
      </c>
      <c r="N62" s="242">
        <v>11.25</v>
      </c>
      <c r="O62" s="242">
        <v>0</v>
      </c>
      <c r="P62" s="245"/>
    </row>
    <row r="63" spans="1:16" ht="25" customHeight="1" x14ac:dyDescent="0.25">
      <c r="A63" s="240"/>
      <c r="B63" s="180"/>
      <c r="C63" s="68" t="s">
        <v>3722</v>
      </c>
      <c r="D63" s="68" t="s">
        <v>26</v>
      </c>
      <c r="E63" s="68" t="s">
        <v>3723</v>
      </c>
      <c r="F63" s="68" t="s">
        <v>3724</v>
      </c>
      <c r="G63" s="68" t="s">
        <v>3725</v>
      </c>
      <c r="H63" s="68" t="s">
        <v>351</v>
      </c>
      <c r="I63" s="68" t="s">
        <v>3729</v>
      </c>
      <c r="J63" s="68" t="s">
        <v>149</v>
      </c>
      <c r="K63" s="68" t="s">
        <v>63</v>
      </c>
      <c r="L63" s="68" t="s">
        <v>23</v>
      </c>
      <c r="M63" s="180"/>
      <c r="N63" s="243"/>
      <c r="O63" s="243"/>
      <c r="P63" s="246"/>
    </row>
    <row r="64" spans="1:16" ht="25" customHeight="1" x14ac:dyDescent="0.25">
      <c r="A64" s="241"/>
      <c r="B64" s="179"/>
      <c r="C64" s="68" t="s">
        <v>1413</v>
      </c>
      <c r="D64" s="68" t="s">
        <v>47</v>
      </c>
      <c r="E64" s="68" t="s">
        <v>3726</v>
      </c>
      <c r="F64" s="68" t="s">
        <v>3727</v>
      </c>
      <c r="G64" s="68" t="s">
        <v>29</v>
      </c>
      <c r="H64" s="68" t="s">
        <v>21</v>
      </c>
      <c r="I64" s="68" t="s">
        <v>29</v>
      </c>
      <c r="J64" s="68" t="s">
        <v>1168</v>
      </c>
      <c r="K64" s="68" t="s">
        <v>73</v>
      </c>
      <c r="L64" s="68" t="s">
        <v>23</v>
      </c>
      <c r="M64" s="179"/>
      <c r="N64" s="244"/>
      <c r="O64" s="244"/>
      <c r="P64" s="247"/>
    </row>
    <row r="65" spans="1:16" ht="36" x14ac:dyDescent="0.25">
      <c r="A65" s="239" t="s">
        <v>2940</v>
      </c>
      <c r="B65" s="178" t="s">
        <v>15</v>
      </c>
      <c r="C65" s="53" t="s">
        <v>2883</v>
      </c>
      <c r="D65" s="53" t="s">
        <v>17</v>
      </c>
      <c r="E65" s="53" t="s">
        <v>2884</v>
      </c>
      <c r="F65" s="53" t="s">
        <v>187</v>
      </c>
      <c r="G65" s="53" t="s">
        <v>2885</v>
      </c>
      <c r="H65" s="53" t="s">
        <v>84</v>
      </c>
      <c r="I65" s="53" t="s">
        <v>3228</v>
      </c>
      <c r="J65" s="53" t="s">
        <v>1120</v>
      </c>
      <c r="K65" s="53" t="s">
        <v>23</v>
      </c>
      <c r="L65" s="53" t="s">
        <v>233</v>
      </c>
      <c r="M65" s="178">
        <v>15</v>
      </c>
      <c r="N65" s="242">
        <v>45</v>
      </c>
      <c r="O65" s="242">
        <v>30</v>
      </c>
      <c r="P65" s="238"/>
    </row>
    <row r="66" spans="1:16" ht="24" x14ac:dyDescent="0.25">
      <c r="A66" s="241"/>
      <c r="B66" s="179"/>
      <c r="C66" s="53" t="s">
        <v>2302</v>
      </c>
      <c r="D66" s="53" t="s">
        <v>721</v>
      </c>
      <c r="E66" s="53" t="s">
        <v>1534</v>
      </c>
      <c r="F66" s="53" t="s">
        <v>397</v>
      </c>
      <c r="G66" s="53" t="s">
        <v>2941</v>
      </c>
      <c r="H66" s="53" t="s">
        <v>44</v>
      </c>
      <c r="I66" s="53" t="s">
        <v>3422</v>
      </c>
      <c r="J66" s="53" t="s">
        <v>596</v>
      </c>
      <c r="K66" s="53" t="s">
        <v>23</v>
      </c>
      <c r="L66" s="53" t="s">
        <v>106</v>
      </c>
      <c r="M66" s="179"/>
      <c r="N66" s="244"/>
      <c r="O66" s="244"/>
      <c r="P66" s="238"/>
    </row>
    <row r="67" spans="1:16" ht="25" customHeight="1" x14ac:dyDescent="0.25">
      <c r="A67" s="239" t="s">
        <v>2942</v>
      </c>
      <c r="B67" s="178" t="s">
        <v>2943</v>
      </c>
      <c r="C67" s="53" t="s">
        <v>2944</v>
      </c>
      <c r="D67" s="53" t="s">
        <v>26</v>
      </c>
      <c r="E67" s="53" t="s">
        <v>2945</v>
      </c>
      <c r="F67" s="53" t="s">
        <v>2946</v>
      </c>
      <c r="G67" s="53" t="s">
        <v>2947</v>
      </c>
      <c r="H67" s="53" t="s">
        <v>84</v>
      </c>
      <c r="I67" s="53" t="s">
        <v>3210</v>
      </c>
      <c r="J67" s="53" t="s">
        <v>2948</v>
      </c>
      <c r="K67" s="53" t="s">
        <v>23</v>
      </c>
      <c r="L67" s="53" t="s">
        <v>23</v>
      </c>
      <c r="M67" s="178">
        <v>0</v>
      </c>
      <c r="N67" s="242">
        <v>2.75</v>
      </c>
      <c r="O67" s="242">
        <v>0</v>
      </c>
      <c r="P67" s="238"/>
    </row>
    <row r="68" spans="1:16" ht="25" customHeight="1" x14ac:dyDescent="0.25">
      <c r="A68" s="241"/>
      <c r="B68" s="179"/>
      <c r="C68" s="53" t="s">
        <v>2949</v>
      </c>
      <c r="D68" s="53" t="s">
        <v>26</v>
      </c>
      <c r="E68" s="53" t="s">
        <v>2950</v>
      </c>
      <c r="F68" s="53" t="s">
        <v>573</v>
      </c>
      <c r="G68" s="53" t="s">
        <v>2951</v>
      </c>
      <c r="H68" s="53" t="s">
        <v>153</v>
      </c>
      <c r="I68" s="53" t="s">
        <v>3251</v>
      </c>
      <c r="J68" s="53" t="s">
        <v>31</v>
      </c>
      <c r="K68" s="53" t="s">
        <v>244</v>
      </c>
      <c r="L68" s="53" t="s">
        <v>23</v>
      </c>
      <c r="M68" s="179"/>
      <c r="N68" s="244"/>
      <c r="O68" s="244"/>
      <c r="P68" s="238"/>
    </row>
    <row r="69" spans="1:16" ht="25" customHeight="1" x14ac:dyDescent="0.25">
      <c r="A69" s="239" t="s">
        <v>2952</v>
      </c>
      <c r="B69" s="178" t="s">
        <v>173</v>
      </c>
      <c r="C69" s="53" t="s">
        <v>2944</v>
      </c>
      <c r="D69" s="53" t="s">
        <v>26</v>
      </c>
      <c r="E69" s="53" t="s">
        <v>2945</v>
      </c>
      <c r="F69" s="53" t="s">
        <v>2946</v>
      </c>
      <c r="G69" s="53" t="s">
        <v>2947</v>
      </c>
      <c r="H69" s="53" t="s">
        <v>153</v>
      </c>
      <c r="I69" s="53" t="s">
        <v>3210</v>
      </c>
      <c r="J69" s="53" t="s">
        <v>2948</v>
      </c>
      <c r="K69" s="53" t="s">
        <v>23</v>
      </c>
      <c r="L69" s="53" t="s">
        <v>23</v>
      </c>
      <c r="M69" s="178">
        <v>0</v>
      </c>
      <c r="N69" s="242">
        <v>0.75</v>
      </c>
      <c r="O69" s="242">
        <v>0</v>
      </c>
      <c r="P69" s="238"/>
    </row>
    <row r="70" spans="1:16" ht="25" customHeight="1" x14ac:dyDescent="0.25">
      <c r="A70" s="241"/>
      <c r="B70" s="179"/>
      <c r="C70" s="53" t="s">
        <v>2949</v>
      </c>
      <c r="D70" s="53" t="s">
        <v>26</v>
      </c>
      <c r="E70" s="53" t="s">
        <v>59</v>
      </c>
      <c r="F70" s="53" t="s">
        <v>573</v>
      </c>
      <c r="G70" s="53" t="s">
        <v>2951</v>
      </c>
      <c r="H70" s="53" t="s">
        <v>84</v>
      </c>
      <c r="I70" s="53" t="s">
        <v>3325</v>
      </c>
      <c r="J70" s="53" t="s">
        <v>31</v>
      </c>
      <c r="K70" s="53">
        <v>0.75</v>
      </c>
      <c r="L70" s="53" t="s">
        <v>23</v>
      </c>
      <c r="M70" s="179"/>
      <c r="N70" s="244"/>
      <c r="O70" s="244"/>
      <c r="P70" s="238"/>
    </row>
    <row r="71" spans="1:16" ht="36" x14ac:dyDescent="0.25">
      <c r="A71" s="239" t="s">
        <v>2953</v>
      </c>
      <c r="B71" s="178" t="s">
        <v>100</v>
      </c>
      <c r="C71" s="53" t="s">
        <v>2954</v>
      </c>
      <c r="D71" s="53" t="s">
        <v>17</v>
      </c>
      <c r="E71" s="53" t="s">
        <v>2955</v>
      </c>
      <c r="F71" s="53" t="s">
        <v>180</v>
      </c>
      <c r="G71" s="53" t="s">
        <v>2956</v>
      </c>
      <c r="H71" s="53" t="s">
        <v>30</v>
      </c>
      <c r="I71" s="53" t="s">
        <v>3520</v>
      </c>
      <c r="J71" s="53" t="s">
        <v>612</v>
      </c>
      <c r="K71" s="53" t="s">
        <v>23</v>
      </c>
      <c r="L71" s="53" t="s">
        <v>816</v>
      </c>
      <c r="M71" s="178">
        <v>10</v>
      </c>
      <c r="N71" s="242">
        <v>37.5</v>
      </c>
      <c r="O71" s="242">
        <v>27.5</v>
      </c>
      <c r="P71" s="238"/>
    </row>
    <row r="72" spans="1:16" ht="24" x14ac:dyDescent="0.25">
      <c r="A72" s="241"/>
      <c r="B72" s="179"/>
      <c r="C72" s="53" t="s">
        <v>2957</v>
      </c>
      <c r="D72" s="53" t="s">
        <v>17</v>
      </c>
      <c r="E72" s="53" t="s">
        <v>2958</v>
      </c>
      <c r="F72" s="53" t="s">
        <v>109</v>
      </c>
      <c r="G72" s="53" t="s">
        <v>2959</v>
      </c>
      <c r="H72" s="53" t="s">
        <v>21</v>
      </c>
      <c r="I72" s="53" t="s">
        <v>3281</v>
      </c>
      <c r="J72" s="53" t="s">
        <v>22</v>
      </c>
      <c r="K72" s="53" t="s">
        <v>23</v>
      </c>
      <c r="L72" s="53" t="s">
        <v>24</v>
      </c>
      <c r="M72" s="179"/>
      <c r="N72" s="244"/>
      <c r="O72" s="244"/>
      <c r="P72" s="238"/>
    </row>
    <row r="73" spans="1:16" ht="25" customHeight="1" x14ac:dyDescent="0.25">
      <c r="A73" s="239" t="s">
        <v>2960</v>
      </c>
      <c r="B73" s="178" t="s">
        <v>905</v>
      </c>
      <c r="C73" s="53" t="s">
        <v>2961</v>
      </c>
      <c r="D73" s="53" t="s">
        <v>26</v>
      </c>
      <c r="E73" s="53" t="s">
        <v>1769</v>
      </c>
      <c r="F73" s="53" t="s">
        <v>1770</v>
      </c>
      <c r="G73" s="53" t="s">
        <v>1771</v>
      </c>
      <c r="H73" s="53" t="s">
        <v>30</v>
      </c>
      <c r="I73" s="53" t="s">
        <v>3270</v>
      </c>
      <c r="J73" s="53" t="s">
        <v>72</v>
      </c>
      <c r="K73" s="53" t="s">
        <v>287</v>
      </c>
      <c r="L73" s="53" t="s">
        <v>23</v>
      </c>
      <c r="M73" s="178">
        <v>0</v>
      </c>
      <c r="N73" s="242">
        <v>24.5</v>
      </c>
      <c r="O73" s="242">
        <v>15</v>
      </c>
      <c r="P73" s="238"/>
    </row>
    <row r="74" spans="1:16" ht="24" x14ac:dyDescent="0.25">
      <c r="A74" s="240"/>
      <c r="B74" s="180"/>
      <c r="C74" s="53" t="s">
        <v>2962</v>
      </c>
      <c r="D74" s="53" t="s">
        <v>47</v>
      </c>
      <c r="E74" s="53" t="s">
        <v>2963</v>
      </c>
      <c r="F74" s="53" t="s">
        <v>2964</v>
      </c>
      <c r="G74" s="53" t="s">
        <v>29</v>
      </c>
      <c r="H74" s="53" t="s">
        <v>67</v>
      </c>
      <c r="I74" s="53" t="s">
        <v>29</v>
      </c>
      <c r="J74" s="53" t="s">
        <v>55</v>
      </c>
      <c r="K74" s="53" t="s">
        <v>23</v>
      </c>
      <c r="L74" s="53" t="s">
        <v>233</v>
      </c>
      <c r="M74" s="180"/>
      <c r="N74" s="243"/>
      <c r="O74" s="243"/>
      <c r="P74" s="238"/>
    </row>
    <row r="75" spans="1:16" ht="36" x14ac:dyDescent="0.25">
      <c r="A75" s="241"/>
      <c r="B75" s="179"/>
      <c r="C75" s="53" t="s">
        <v>2965</v>
      </c>
      <c r="D75" s="53" t="s">
        <v>47</v>
      </c>
      <c r="E75" s="53" t="s">
        <v>48</v>
      </c>
      <c r="F75" s="53" t="s">
        <v>263</v>
      </c>
      <c r="G75" s="53" t="s">
        <v>29</v>
      </c>
      <c r="H75" s="53" t="s">
        <v>67</v>
      </c>
      <c r="I75" s="53" t="s">
        <v>29</v>
      </c>
      <c r="J75" s="53" t="s">
        <v>1686</v>
      </c>
      <c r="K75" s="53" t="s">
        <v>63</v>
      </c>
      <c r="L75" s="53" t="s">
        <v>23</v>
      </c>
      <c r="M75" s="179"/>
      <c r="N75" s="244"/>
      <c r="O75" s="244"/>
      <c r="P75" s="238"/>
    </row>
    <row r="76" spans="1:16" ht="25" customHeight="1" x14ac:dyDescent="0.25">
      <c r="A76" s="239" t="s">
        <v>2966</v>
      </c>
      <c r="B76" s="178" t="s">
        <v>905</v>
      </c>
      <c r="C76" s="53" t="s">
        <v>2214</v>
      </c>
      <c r="D76" s="53" t="s">
        <v>26</v>
      </c>
      <c r="E76" s="53" t="s">
        <v>984</v>
      </c>
      <c r="F76" s="53" t="s">
        <v>1171</v>
      </c>
      <c r="G76" s="53" t="s">
        <v>2215</v>
      </c>
      <c r="H76" s="53" t="s">
        <v>119</v>
      </c>
      <c r="I76" s="53" t="s">
        <v>3210</v>
      </c>
      <c r="J76" s="53" t="s">
        <v>474</v>
      </c>
      <c r="K76" s="53" t="s">
        <v>23</v>
      </c>
      <c r="L76" s="53" t="s">
        <v>274</v>
      </c>
      <c r="M76" s="178">
        <v>0</v>
      </c>
      <c r="N76" s="242">
        <v>31.7</v>
      </c>
      <c r="O76" s="242">
        <v>16</v>
      </c>
      <c r="P76" s="238"/>
    </row>
    <row r="77" spans="1:16" ht="25" customHeight="1" x14ac:dyDescent="0.25">
      <c r="A77" s="240"/>
      <c r="B77" s="180"/>
      <c r="C77" s="53" t="s">
        <v>2201</v>
      </c>
      <c r="D77" s="53" t="s">
        <v>26</v>
      </c>
      <c r="E77" s="53" t="s">
        <v>2202</v>
      </c>
      <c r="F77" s="53" t="s">
        <v>1576</v>
      </c>
      <c r="G77" s="53" t="s">
        <v>2203</v>
      </c>
      <c r="H77" s="53" t="s">
        <v>119</v>
      </c>
      <c r="I77" s="53" t="s">
        <v>3210</v>
      </c>
      <c r="J77" s="53" t="s">
        <v>474</v>
      </c>
      <c r="K77" s="53" t="s">
        <v>23</v>
      </c>
      <c r="L77" s="53" t="s">
        <v>274</v>
      </c>
      <c r="M77" s="180"/>
      <c r="N77" s="243"/>
      <c r="O77" s="243"/>
      <c r="P77" s="238"/>
    </row>
    <row r="78" spans="1:16" ht="25" customHeight="1" x14ac:dyDescent="0.25">
      <c r="A78" s="240"/>
      <c r="B78" s="180"/>
      <c r="C78" s="53" t="s">
        <v>1868</v>
      </c>
      <c r="D78" s="53" t="s">
        <v>26</v>
      </c>
      <c r="E78" s="53" t="s">
        <v>1131</v>
      </c>
      <c r="F78" s="53" t="s">
        <v>345</v>
      </c>
      <c r="G78" s="53" t="s">
        <v>1870</v>
      </c>
      <c r="H78" s="53" t="s">
        <v>119</v>
      </c>
      <c r="I78" s="53" t="s">
        <v>3210</v>
      </c>
      <c r="J78" s="53" t="s">
        <v>72</v>
      </c>
      <c r="K78" s="53" t="s">
        <v>38</v>
      </c>
      <c r="L78" s="53" t="s">
        <v>23</v>
      </c>
      <c r="M78" s="180"/>
      <c r="N78" s="243"/>
      <c r="O78" s="243"/>
      <c r="P78" s="238"/>
    </row>
    <row r="79" spans="1:16" ht="25" customHeight="1" x14ac:dyDescent="0.25">
      <c r="A79" s="240"/>
      <c r="B79" s="180"/>
      <c r="C79" s="67" t="s">
        <v>3701</v>
      </c>
      <c r="D79" s="68" t="s">
        <v>121</v>
      </c>
      <c r="E79" s="68" t="s">
        <v>902</v>
      </c>
      <c r="F79" s="68" t="s">
        <v>3702</v>
      </c>
      <c r="G79" s="68" t="s">
        <v>3703</v>
      </c>
      <c r="H79" s="68" t="s">
        <v>44</v>
      </c>
      <c r="I79" s="68" t="s">
        <v>3718</v>
      </c>
      <c r="J79" s="68" t="s">
        <v>124</v>
      </c>
      <c r="K79" s="68" t="s">
        <v>3034</v>
      </c>
      <c r="L79" s="68" t="s">
        <v>23</v>
      </c>
      <c r="M79" s="180"/>
      <c r="N79" s="243"/>
      <c r="O79" s="243"/>
      <c r="P79" s="238"/>
    </row>
    <row r="80" spans="1:16" ht="25" customHeight="1" x14ac:dyDescent="0.25">
      <c r="A80" s="240"/>
      <c r="B80" s="180"/>
      <c r="C80" s="53" t="s">
        <v>2825</v>
      </c>
      <c r="D80" s="53" t="s">
        <v>26</v>
      </c>
      <c r="E80" s="53" t="s">
        <v>69</v>
      </c>
      <c r="F80" s="53" t="s">
        <v>1008</v>
      </c>
      <c r="G80" s="53" t="s">
        <v>2826</v>
      </c>
      <c r="H80" s="53" t="s">
        <v>62</v>
      </c>
      <c r="I80" s="53" t="s">
        <v>3210</v>
      </c>
      <c r="J80" s="53" t="s">
        <v>72</v>
      </c>
      <c r="K80" s="53" t="s">
        <v>92</v>
      </c>
      <c r="L80" s="53" t="s">
        <v>23</v>
      </c>
      <c r="M80" s="180"/>
      <c r="N80" s="243"/>
      <c r="O80" s="243"/>
      <c r="P80" s="238"/>
    </row>
    <row r="81" spans="1:16" ht="25" customHeight="1" x14ac:dyDescent="0.25">
      <c r="A81" s="241"/>
      <c r="B81" s="179"/>
      <c r="C81" s="53" t="s">
        <v>2967</v>
      </c>
      <c r="D81" s="53" t="s">
        <v>26</v>
      </c>
      <c r="E81" s="53" t="s">
        <v>2968</v>
      </c>
      <c r="F81" s="53" t="s">
        <v>345</v>
      </c>
      <c r="G81" s="53" t="s">
        <v>2969</v>
      </c>
      <c r="H81" s="53" t="s">
        <v>67</v>
      </c>
      <c r="I81" s="53" t="s">
        <v>3210</v>
      </c>
      <c r="J81" s="53" t="s">
        <v>149</v>
      </c>
      <c r="K81" s="53" t="s">
        <v>63</v>
      </c>
      <c r="L81" s="53" t="s">
        <v>23</v>
      </c>
      <c r="M81" s="179"/>
      <c r="N81" s="244"/>
      <c r="O81" s="244"/>
      <c r="P81" s="238"/>
    </row>
    <row r="82" spans="1:16" ht="25" customHeight="1" x14ac:dyDescent="0.25">
      <c r="A82" s="239" t="s">
        <v>2970</v>
      </c>
      <c r="B82" s="178" t="s">
        <v>100</v>
      </c>
      <c r="C82" s="53" t="s">
        <v>2967</v>
      </c>
      <c r="D82" s="53" t="s">
        <v>26</v>
      </c>
      <c r="E82" s="53" t="s">
        <v>2968</v>
      </c>
      <c r="F82" s="53" t="s">
        <v>345</v>
      </c>
      <c r="G82" s="53" t="s">
        <v>29</v>
      </c>
      <c r="H82" s="53" t="s">
        <v>222</v>
      </c>
      <c r="I82" s="53" t="s">
        <v>3210</v>
      </c>
      <c r="J82" s="53" t="s">
        <v>149</v>
      </c>
      <c r="K82" s="53" t="s">
        <v>295</v>
      </c>
      <c r="L82" s="53" t="s">
        <v>23</v>
      </c>
      <c r="M82" s="178">
        <v>0</v>
      </c>
      <c r="N82" s="242">
        <v>11.9</v>
      </c>
      <c r="O82" s="242">
        <v>0</v>
      </c>
      <c r="P82" s="238"/>
    </row>
    <row r="83" spans="1:16" ht="25" customHeight="1" x14ac:dyDescent="0.25">
      <c r="A83" s="241"/>
      <c r="B83" s="179"/>
      <c r="C83" s="53" t="s">
        <v>2971</v>
      </c>
      <c r="D83" s="53" t="s">
        <v>40</v>
      </c>
      <c r="E83" s="53" t="s">
        <v>2972</v>
      </c>
      <c r="F83" s="53" t="s">
        <v>1185</v>
      </c>
      <c r="G83" s="53" t="s">
        <v>29</v>
      </c>
      <c r="H83" s="53" t="s">
        <v>222</v>
      </c>
      <c r="I83" s="53" t="s">
        <v>3242</v>
      </c>
      <c r="J83" s="53" t="s">
        <v>399</v>
      </c>
      <c r="K83" s="53" t="s">
        <v>2184</v>
      </c>
      <c r="L83" s="53" t="s">
        <v>23</v>
      </c>
      <c r="M83" s="179"/>
      <c r="N83" s="244"/>
      <c r="O83" s="244"/>
      <c r="P83" s="238"/>
    </row>
    <row r="84" spans="1:16" ht="36" x14ac:dyDescent="0.25">
      <c r="A84" s="239" t="s">
        <v>2973</v>
      </c>
      <c r="B84" s="178" t="s">
        <v>2766</v>
      </c>
      <c r="C84" s="53" t="s">
        <v>2974</v>
      </c>
      <c r="D84" s="53" t="s">
        <v>17</v>
      </c>
      <c r="E84" s="53" t="s">
        <v>2975</v>
      </c>
      <c r="F84" s="53" t="s">
        <v>95</v>
      </c>
      <c r="G84" s="53" t="s">
        <v>2976</v>
      </c>
      <c r="H84" s="53" t="s">
        <v>21</v>
      </c>
      <c r="I84" s="53" t="s">
        <v>3295</v>
      </c>
      <c r="J84" s="53" t="s">
        <v>91</v>
      </c>
      <c r="K84" s="53" t="s">
        <v>92</v>
      </c>
      <c r="L84" s="53" t="s">
        <v>23</v>
      </c>
      <c r="M84" s="178">
        <v>0</v>
      </c>
      <c r="N84" s="242">
        <v>15</v>
      </c>
      <c r="O84" s="242">
        <v>0</v>
      </c>
      <c r="P84" s="238"/>
    </row>
    <row r="85" spans="1:16" ht="25" customHeight="1" x14ac:dyDescent="0.25">
      <c r="A85" s="241"/>
      <c r="B85" s="179"/>
      <c r="C85" s="53" t="s">
        <v>2977</v>
      </c>
      <c r="D85" s="53" t="s">
        <v>26</v>
      </c>
      <c r="E85" s="53" t="s">
        <v>383</v>
      </c>
      <c r="F85" s="53" t="s">
        <v>28</v>
      </c>
      <c r="G85" s="53" t="s">
        <v>29</v>
      </c>
      <c r="H85" s="53" t="s">
        <v>21</v>
      </c>
      <c r="I85" s="53" t="s">
        <v>3210</v>
      </c>
      <c r="J85" s="53" t="s">
        <v>31</v>
      </c>
      <c r="K85" s="53" t="s">
        <v>133</v>
      </c>
      <c r="L85" s="53" t="s">
        <v>23</v>
      </c>
      <c r="M85" s="179"/>
      <c r="N85" s="244"/>
      <c r="O85" s="244"/>
      <c r="P85" s="238"/>
    </row>
    <row r="86" spans="1:16" ht="36" x14ac:dyDescent="0.25">
      <c r="A86" s="239" t="s">
        <v>2978</v>
      </c>
      <c r="B86" s="178" t="s">
        <v>29</v>
      </c>
      <c r="C86" s="53" t="s">
        <v>2979</v>
      </c>
      <c r="D86" s="53" t="s">
        <v>17</v>
      </c>
      <c r="E86" s="53" t="s">
        <v>2980</v>
      </c>
      <c r="F86" s="53" t="s">
        <v>98</v>
      </c>
      <c r="G86" s="53" t="s">
        <v>2981</v>
      </c>
      <c r="H86" s="53" t="s">
        <v>21</v>
      </c>
      <c r="I86" s="53" t="s">
        <v>3295</v>
      </c>
      <c r="J86" s="53" t="s">
        <v>91</v>
      </c>
      <c r="K86" s="53" t="s">
        <v>92</v>
      </c>
      <c r="L86" s="53" t="s">
        <v>23</v>
      </c>
      <c r="M86" s="178">
        <v>0</v>
      </c>
      <c r="N86" s="242">
        <v>15</v>
      </c>
      <c r="O86" s="242">
        <v>5</v>
      </c>
      <c r="P86" s="238"/>
    </row>
    <row r="87" spans="1:16" ht="25" customHeight="1" x14ac:dyDescent="0.25">
      <c r="A87" s="241"/>
      <c r="B87" s="179"/>
      <c r="C87" s="53" t="s">
        <v>2559</v>
      </c>
      <c r="D87" s="53" t="s">
        <v>40</v>
      </c>
      <c r="E87" s="53" t="s">
        <v>593</v>
      </c>
      <c r="F87" s="53" t="s">
        <v>1249</v>
      </c>
      <c r="G87" s="53" t="s">
        <v>29</v>
      </c>
      <c r="H87" s="53" t="s">
        <v>309</v>
      </c>
      <c r="I87" s="53" t="s">
        <v>3659</v>
      </c>
      <c r="J87" s="53" t="s">
        <v>596</v>
      </c>
      <c r="K87" s="53" t="s">
        <v>23</v>
      </c>
      <c r="L87" s="53" t="s">
        <v>133</v>
      </c>
      <c r="M87" s="179"/>
      <c r="N87" s="244"/>
      <c r="O87" s="244"/>
      <c r="P87" s="238"/>
    </row>
    <row r="88" spans="1:16" ht="24" x14ac:dyDescent="0.25">
      <c r="A88" s="239" t="s">
        <v>2982</v>
      </c>
      <c r="B88" s="178" t="s">
        <v>525</v>
      </c>
      <c r="C88" s="53" t="s">
        <v>2983</v>
      </c>
      <c r="D88" s="53" t="s">
        <v>17</v>
      </c>
      <c r="E88" s="53" t="s">
        <v>2984</v>
      </c>
      <c r="F88" s="53" t="s">
        <v>214</v>
      </c>
      <c r="G88" s="53" t="s">
        <v>2985</v>
      </c>
      <c r="H88" s="53" t="s">
        <v>21</v>
      </c>
      <c r="I88" s="53" t="s">
        <v>3230</v>
      </c>
      <c r="J88" s="53" t="s">
        <v>612</v>
      </c>
      <c r="K88" s="53">
        <v>0</v>
      </c>
      <c r="L88" s="53">
        <v>50</v>
      </c>
      <c r="M88" s="178">
        <v>20</v>
      </c>
      <c r="N88" s="242">
        <v>248.1</v>
      </c>
      <c r="O88" s="242">
        <v>221.6</v>
      </c>
      <c r="P88" s="238"/>
    </row>
    <row r="89" spans="1:16" ht="36" x14ac:dyDescent="0.25">
      <c r="A89" s="240"/>
      <c r="B89" s="180"/>
      <c r="C89" s="53" t="s">
        <v>2986</v>
      </c>
      <c r="D89" s="53" t="s">
        <v>17</v>
      </c>
      <c r="E89" s="53" t="s">
        <v>2987</v>
      </c>
      <c r="F89" s="53" t="s">
        <v>19</v>
      </c>
      <c r="G89" s="53" t="s">
        <v>2988</v>
      </c>
      <c r="H89" s="53" t="s">
        <v>21</v>
      </c>
      <c r="I89" s="53" t="s">
        <v>3295</v>
      </c>
      <c r="J89" s="53" t="s">
        <v>105</v>
      </c>
      <c r="K89" s="53" t="s">
        <v>23</v>
      </c>
      <c r="L89" s="53" t="s">
        <v>106</v>
      </c>
      <c r="M89" s="180"/>
      <c r="N89" s="243"/>
      <c r="O89" s="243"/>
      <c r="P89" s="238"/>
    </row>
    <row r="90" spans="1:16" ht="36" x14ac:dyDescent="0.25">
      <c r="A90" s="240"/>
      <c r="B90" s="180"/>
      <c r="C90" s="53" t="s">
        <v>2989</v>
      </c>
      <c r="D90" s="53" t="s">
        <v>17</v>
      </c>
      <c r="E90" s="53" t="s">
        <v>2990</v>
      </c>
      <c r="F90" s="53" t="s">
        <v>19</v>
      </c>
      <c r="G90" s="53" t="s">
        <v>2991</v>
      </c>
      <c r="H90" s="53" t="s">
        <v>21</v>
      </c>
      <c r="I90" s="53" t="s">
        <v>3281</v>
      </c>
      <c r="J90" s="53" t="s">
        <v>91</v>
      </c>
      <c r="K90" s="53" t="s">
        <v>274</v>
      </c>
      <c r="L90" s="53" t="s">
        <v>23</v>
      </c>
      <c r="M90" s="180"/>
      <c r="N90" s="243"/>
      <c r="O90" s="243"/>
      <c r="P90" s="238"/>
    </row>
    <row r="91" spans="1:16" ht="24" x14ac:dyDescent="0.25">
      <c r="A91" s="240"/>
      <c r="B91" s="180"/>
      <c r="C91" s="53" t="s">
        <v>2654</v>
      </c>
      <c r="D91" s="53" t="s">
        <v>26</v>
      </c>
      <c r="E91" s="53" t="s">
        <v>2992</v>
      </c>
      <c r="F91" s="53" t="s">
        <v>2993</v>
      </c>
      <c r="G91" s="53" t="s">
        <v>2657</v>
      </c>
      <c r="H91" s="53" t="s">
        <v>566</v>
      </c>
      <c r="I91" s="53" t="s">
        <v>3210</v>
      </c>
      <c r="J91" s="53" t="s">
        <v>72</v>
      </c>
      <c r="K91" s="53" t="s">
        <v>45</v>
      </c>
      <c r="L91" s="53" t="s">
        <v>23</v>
      </c>
      <c r="M91" s="180"/>
      <c r="N91" s="243"/>
      <c r="O91" s="243"/>
      <c r="P91" s="238"/>
    </row>
    <row r="92" spans="1:16" ht="25" customHeight="1" x14ac:dyDescent="0.25">
      <c r="A92" s="240"/>
      <c r="B92" s="180"/>
      <c r="C92" s="53" t="s">
        <v>2994</v>
      </c>
      <c r="D92" s="53" t="s">
        <v>47</v>
      </c>
      <c r="E92" s="53" t="s">
        <v>2995</v>
      </c>
      <c r="F92" s="53" t="s">
        <v>2996</v>
      </c>
      <c r="G92" s="53" t="s">
        <v>29</v>
      </c>
      <c r="H92" s="53" t="s">
        <v>21</v>
      </c>
      <c r="I92" s="53" t="s">
        <v>29</v>
      </c>
      <c r="J92" s="53" t="s">
        <v>2997</v>
      </c>
      <c r="K92" s="53" t="s">
        <v>23</v>
      </c>
      <c r="L92" s="53" t="s">
        <v>205</v>
      </c>
      <c r="M92" s="180"/>
      <c r="N92" s="243"/>
      <c r="O92" s="243"/>
      <c r="P92" s="238"/>
    </row>
    <row r="93" spans="1:16" ht="25" customHeight="1" x14ac:dyDescent="0.25">
      <c r="A93" s="240"/>
      <c r="B93" s="180"/>
      <c r="C93" s="105" t="s">
        <v>3803</v>
      </c>
      <c r="D93" s="105" t="s">
        <v>3804</v>
      </c>
      <c r="E93" s="105" t="s">
        <v>396</v>
      </c>
      <c r="F93" s="105">
        <v>20161215</v>
      </c>
      <c r="G93" s="105"/>
      <c r="H93" s="105" t="s">
        <v>21</v>
      </c>
      <c r="I93" s="105" t="s">
        <v>3805</v>
      </c>
      <c r="J93" s="105" t="s">
        <v>3806</v>
      </c>
      <c r="K93" s="140">
        <v>0</v>
      </c>
      <c r="L93" s="105">
        <v>101.6</v>
      </c>
      <c r="M93" s="180"/>
      <c r="N93" s="243"/>
      <c r="O93" s="243"/>
      <c r="P93" s="238"/>
    </row>
    <row r="94" spans="1:16" ht="25" customHeight="1" x14ac:dyDescent="0.25">
      <c r="A94" s="240"/>
      <c r="B94" s="180"/>
      <c r="C94" s="140" t="s">
        <v>3829</v>
      </c>
      <c r="D94" s="140" t="s">
        <v>121</v>
      </c>
      <c r="E94" s="140" t="s">
        <v>3831</v>
      </c>
      <c r="F94" s="140">
        <v>20161220</v>
      </c>
      <c r="G94" s="140"/>
      <c r="H94" s="140" t="s">
        <v>111</v>
      </c>
      <c r="I94" s="140" t="s">
        <v>3832</v>
      </c>
      <c r="J94" s="140" t="s">
        <v>3833</v>
      </c>
      <c r="K94" s="140">
        <v>10</v>
      </c>
      <c r="L94" s="140"/>
      <c r="M94" s="180"/>
      <c r="N94" s="243"/>
      <c r="O94" s="243"/>
      <c r="P94" s="238"/>
    </row>
    <row r="95" spans="1:16" ht="25" customHeight="1" x14ac:dyDescent="0.25">
      <c r="A95" s="240"/>
      <c r="B95" s="180"/>
      <c r="C95" s="140" t="s">
        <v>2654</v>
      </c>
      <c r="D95" s="140" t="s">
        <v>26</v>
      </c>
      <c r="E95" s="140" t="s">
        <v>3828</v>
      </c>
      <c r="F95" s="140" t="s">
        <v>1008</v>
      </c>
      <c r="G95" s="135" t="s">
        <v>2657</v>
      </c>
      <c r="H95" s="140" t="s">
        <v>534</v>
      </c>
      <c r="I95" s="140" t="s">
        <v>3210</v>
      </c>
      <c r="J95" s="140" t="s">
        <v>72</v>
      </c>
      <c r="K95" s="140">
        <v>3</v>
      </c>
      <c r="L95" s="140"/>
      <c r="M95" s="180"/>
      <c r="N95" s="243"/>
      <c r="O95" s="243"/>
      <c r="P95" s="238"/>
    </row>
    <row r="96" spans="1:16" ht="25" customHeight="1" x14ac:dyDescent="0.25">
      <c r="A96" s="241"/>
      <c r="B96" s="179"/>
      <c r="C96" s="53" t="s">
        <v>2998</v>
      </c>
      <c r="D96" s="53" t="s">
        <v>47</v>
      </c>
      <c r="E96" s="53" t="s">
        <v>48</v>
      </c>
      <c r="F96" s="53" t="s">
        <v>263</v>
      </c>
      <c r="G96" s="53" t="s">
        <v>29</v>
      </c>
      <c r="H96" s="53" t="s">
        <v>351</v>
      </c>
      <c r="I96" s="53" t="s">
        <v>29</v>
      </c>
      <c r="J96" s="53" t="s">
        <v>1686</v>
      </c>
      <c r="K96" s="53" t="s">
        <v>63</v>
      </c>
      <c r="L96" s="53" t="s">
        <v>23</v>
      </c>
      <c r="M96" s="179"/>
      <c r="N96" s="244"/>
      <c r="O96" s="244"/>
      <c r="P96" s="238"/>
    </row>
    <row r="97" spans="1:16" ht="25" customHeight="1" x14ac:dyDescent="0.25">
      <c r="A97" s="239" t="s">
        <v>2999</v>
      </c>
      <c r="B97" s="178" t="s">
        <v>100</v>
      </c>
      <c r="C97" s="53" t="s">
        <v>478</v>
      </c>
      <c r="D97" s="53" t="s">
        <v>26</v>
      </c>
      <c r="E97" s="53" t="s">
        <v>3000</v>
      </c>
      <c r="F97" s="53" t="s">
        <v>843</v>
      </c>
      <c r="G97" s="53" t="s">
        <v>480</v>
      </c>
      <c r="H97" s="53" t="s">
        <v>566</v>
      </c>
      <c r="I97" s="53" t="s">
        <v>3270</v>
      </c>
      <c r="J97" s="53" t="s">
        <v>72</v>
      </c>
      <c r="K97" s="53" t="s">
        <v>45</v>
      </c>
      <c r="L97" s="53" t="s">
        <v>23</v>
      </c>
      <c r="M97" s="178">
        <v>10</v>
      </c>
      <c r="N97" s="242">
        <v>47</v>
      </c>
      <c r="O97" s="242">
        <v>37</v>
      </c>
      <c r="P97" s="238"/>
    </row>
    <row r="98" spans="1:16" ht="25" customHeight="1" x14ac:dyDescent="0.25">
      <c r="A98" s="241"/>
      <c r="B98" s="179"/>
      <c r="C98" s="53" t="s">
        <v>3001</v>
      </c>
      <c r="D98" s="53" t="s">
        <v>40</v>
      </c>
      <c r="E98" s="53" t="s">
        <v>723</v>
      </c>
      <c r="F98" s="53" t="s">
        <v>835</v>
      </c>
      <c r="G98" s="53" t="s">
        <v>29</v>
      </c>
      <c r="H98" s="53" t="s">
        <v>21</v>
      </c>
      <c r="I98" s="53" t="s">
        <v>3660</v>
      </c>
      <c r="J98" s="53" t="s">
        <v>596</v>
      </c>
      <c r="K98" s="53" t="s">
        <v>23</v>
      </c>
      <c r="L98" s="53" t="s">
        <v>986</v>
      </c>
      <c r="M98" s="179"/>
      <c r="N98" s="244"/>
      <c r="O98" s="244"/>
      <c r="P98" s="238"/>
    </row>
    <row r="99" spans="1:16" ht="25" customHeight="1" x14ac:dyDescent="0.25">
      <c r="A99" s="239" t="s">
        <v>3002</v>
      </c>
      <c r="B99" s="178" t="s">
        <v>905</v>
      </c>
      <c r="C99" s="53" t="s">
        <v>2654</v>
      </c>
      <c r="D99" s="53" t="s">
        <v>26</v>
      </c>
      <c r="E99" s="53" t="s">
        <v>3003</v>
      </c>
      <c r="F99" s="53" t="s">
        <v>3004</v>
      </c>
      <c r="G99" s="53" t="s">
        <v>2657</v>
      </c>
      <c r="H99" s="53" t="s">
        <v>595</v>
      </c>
      <c r="I99" s="53" t="s">
        <v>3210</v>
      </c>
      <c r="J99" s="53" t="s">
        <v>72</v>
      </c>
      <c r="K99" s="53" t="s">
        <v>38</v>
      </c>
      <c r="L99" s="53" t="s">
        <v>23</v>
      </c>
      <c r="M99" s="178">
        <v>0</v>
      </c>
      <c r="N99" s="242">
        <v>3.5</v>
      </c>
      <c r="O99" s="242">
        <v>0</v>
      </c>
      <c r="P99" s="238"/>
    </row>
    <row r="100" spans="1:16" ht="25" customHeight="1" x14ac:dyDescent="0.25">
      <c r="A100" s="241"/>
      <c r="B100" s="179"/>
      <c r="C100" s="53" t="s">
        <v>3005</v>
      </c>
      <c r="D100" s="53" t="s">
        <v>47</v>
      </c>
      <c r="E100" s="53" t="s">
        <v>48</v>
      </c>
      <c r="F100" s="53" t="s">
        <v>3006</v>
      </c>
      <c r="G100" s="53" t="s">
        <v>29</v>
      </c>
      <c r="H100" s="53" t="s">
        <v>264</v>
      </c>
      <c r="I100" s="53" t="s">
        <v>29</v>
      </c>
      <c r="J100" s="53" t="s">
        <v>1686</v>
      </c>
      <c r="K100" s="53" t="s">
        <v>295</v>
      </c>
      <c r="L100" s="53" t="s">
        <v>23</v>
      </c>
      <c r="M100" s="179"/>
      <c r="N100" s="244"/>
      <c r="O100" s="244"/>
      <c r="P100" s="238"/>
    </row>
    <row r="101" spans="1:16" ht="25" customHeight="1" x14ac:dyDescent="0.25">
      <c r="A101" s="239" t="s">
        <v>3007</v>
      </c>
      <c r="B101" s="178" t="s">
        <v>100</v>
      </c>
      <c r="C101" s="53" t="s">
        <v>3008</v>
      </c>
      <c r="D101" s="53" t="s">
        <v>26</v>
      </c>
      <c r="E101" s="53" t="s">
        <v>1402</v>
      </c>
      <c r="F101" s="53" t="s">
        <v>80</v>
      </c>
      <c r="G101" s="53" t="s">
        <v>29</v>
      </c>
      <c r="H101" s="53" t="s">
        <v>30</v>
      </c>
      <c r="I101" s="53" t="s">
        <v>3249</v>
      </c>
      <c r="J101" s="53" t="s">
        <v>31</v>
      </c>
      <c r="K101" s="53" t="s">
        <v>32</v>
      </c>
      <c r="L101" s="53" t="s">
        <v>23</v>
      </c>
      <c r="M101" s="178">
        <v>0</v>
      </c>
      <c r="N101" s="242">
        <v>8.75</v>
      </c>
      <c r="O101" s="242">
        <v>6</v>
      </c>
      <c r="P101" s="238"/>
    </row>
    <row r="102" spans="1:16" ht="25" customHeight="1" x14ac:dyDescent="0.25">
      <c r="A102" s="240"/>
      <c r="B102" s="180"/>
      <c r="C102" s="53" t="s">
        <v>3009</v>
      </c>
      <c r="D102" s="53" t="s">
        <v>47</v>
      </c>
      <c r="E102" s="53" t="s">
        <v>53</v>
      </c>
      <c r="F102" s="53" t="s">
        <v>3010</v>
      </c>
      <c r="G102" s="53" t="s">
        <v>29</v>
      </c>
      <c r="H102" s="53" t="s">
        <v>119</v>
      </c>
      <c r="I102" s="53" t="s">
        <v>29</v>
      </c>
      <c r="J102" s="53" t="s">
        <v>55</v>
      </c>
      <c r="K102" s="53" t="s">
        <v>23</v>
      </c>
      <c r="L102" s="53" t="s">
        <v>73</v>
      </c>
      <c r="M102" s="180"/>
      <c r="N102" s="243"/>
      <c r="O102" s="243"/>
      <c r="P102" s="238"/>
    </row>
    <row r="103" spans="1:16" ht="25" customHeight="1" x14ac:dyDescent="0.25">
      <c r="A103" s="241"/>
      <c r="B103" s="179"/>
      <c r="C103" s="53" t="s">
        <v>1684</v>
      </c>
      <c r="D103" s="53" t="s">
        <v>47</v>
      </c>
      <c r="E103" s="63" t="s">
        <v>3686</v>
      </c>
      <c r="F103" s="53" t="s">
        <v>263</v>
      </c>
      <c r="G103" s="53" t="s">
        <v>29</v>
      </c>
      <c r="H103" s="53" t="s">
        <v>119</v>
      </c>
      <c r="I103" s="53" t="s">
        <v>29</v>
      </c>
      <c r="J103" s="53" t="s">
        <v>1686</v>
      </c>
      <c r="K103" s="53" t="s">
        <v>591</v>
      </c>
      <c r="L103" s="53" t="s">
        <v>23</v>
      </c>
      <c r="M103" s="179"/>
      <c r="N103" s="244"/>
      <c r="O103" s="244"/>
      <c r="P103" s="238"/>
    </row>
    <row r="104" spans="1:16" ht="25" customHeight="1" x14ac:dyDescent="0.25">
      <c r="A104" s="239" t="s">
        <v>3011</v>
      </c>
      <c r="B104" s="178" t="s">
        <v>100</v>
      </c>
      <c r="C104" s="53" t="s">
        <v>3012</v>
      </c>
      <c r="D104" s="53" t="s">
        <v>47</v>
      </c>
      <c r="E104" s="53" t="s">
        <v>53</v>
      </c>
      <c r="F104" s="53" t="s">
        <v>2964</v>
      </c>
      <c r="G104" s="53" t="s">
        <v>29</v>
      </c>
      <c r="H104" s="53" t="s">
        <v>222</v>
      </c>
      <c r="I104" s="53" t="s">
        <v>29</v>
      </c>
      <c r="J104" s="53" t="s">
        <v>55</v>
      </c>
      <c r="K104" s="53" t="s">
        <v>23</v>
      </c>
      <c r="L104" s="53" t="s">
        <v>267</v>
      </c>
      <c r="M104" s="178">
        <v>0</v>
      </c>
      <c r="N104" s="242">
        <v>10.5</v>
      </c>
      <c r="O104" s="242">
        <v>9</v>
      </c>
      <c r="P104" s="238"/>
    </row>
    <row r="105" spans="1:16" ht="25" customHeight="1" x14ac:dyDescent="0.25">
      <c r="A105" s="241"/>
      <c r="B105" s="179"/>
      <c r="C105" s="53" t="s">
        <v>3013</v>
      </c>
      <c r="D105" s="53" t="s">
        <v>47</v>
      </c>
      <c r="E105" s="53" t="s">
        <v>48</v>
      </c>
      <c r="F105" s="53" t="s">
        <v>263</v>
      </c>
      <c r="G105" s="53" t="s">
        <v>29</v>
      </c>
      <c r="H105" s="53" t="s">
        <v>222</v>
      </c>
      <c r="I105" s="53" t="s">
        <v>29</v>
      </c>
      <c r="J105" s="53" t="s">
        <v>1686</v>
      </c>
      <c r="K105" s="53" t="s">
        <v>295</v>
      </c>
      <c r="L105" s="53" t="s">
        <v>23</v>
      </c>
      <c r="M105" s="179"/>
      <c r="N105" s="244"/>
      <c r="O105" s="244"/>
      <c r="P105" s="238"/>
    </row>
    <row r="106" spans="1:16" ht="25" customHeight="1" x14ac:dyDescent="0.25">
      <c r="A106" s="59" t="s">
        <v>3014</v>
      </c>
      <c r="B106" s="53" t="s">
        <v>29</v>
      </c>
      <c r="C106" s="53" t="s">
        <v>3008</v>
      </c>
      <c r="D106" s="53" t="s">
        <v>26</v>
      </c>
      <c r="E106" s="53" t="s">
        <v>1213</v>
      </c>
      <c r="F106" s="53" t="s">
        <v>83</v>
      </c>
      <c r="G106" s="53" t="s">
        <v>3015</v>
      </c>
      <c r="H106" s="53" t="s">
        <v>111</v>
      </c>
      <c r="I106" s="53" t="s">
        <v>3249</v>
      </c>
      <c r="J106" s="53" t="s">
        <v>31</v>
      </c>
      <c r="K106" s="53" t="s">
        <v>293</v>
      </c>
      <c r="L106" s="53" t="s">
        <v>23</v>
      </c>
      <c r="M106" s="53">
        <v>0</v>
      </c>
      <c r="N106" s="101">
        <v>3.25</v>
      </c>
      <c r="O106" s="101">
        <v>0</v>
      </c>
      <c r="P106" s="60"/>
    </row>
    <row r="107" spans="1:16" ht="36" x14ac:dyDescent="0.25">
      <c r="A107" s="239" t="s">
        <v>3016</v>
      </c>
      <c r="B107" s="178" t="s">
        <v>15</v>
      </c>
      <c r="C107" s="53" t="s">
        <v>3017</v>
      </c>
      <c r="D107" s="53" t="s">
        <v>17</v>
      </c>
      <c r="E107" s="53" t="s">
        <v>2448</v>
      </c>
      <c r="F107" s="53" t="s">
        <v>214</v>
      </c>
      <c r="G107" s="53" t="s">
        <v>2449</v>
      </c>
      <c r="H107" s="53" t="s">
        <v>21</v>
      </c>
      <c r="I107" s="53" t="s">
        <v>3527</v>
      </c>
      <c r="J107" s="53" t="s">
        <v>612</v>
      </c>
      <c r="K107" s="53" t="s">
        <v>23</v>
      </c>
      <c r="L107" s="53" t="s">
        <v>470</v>
      </c>
      <c r="M107" s="178">
        <v>15</v>
      </c>
      <c r="N107" s="242">
        <v>259.5</v>
      </c>
      <c r="O107" s="242">
        <v>242</v>
      </c>
      <c r="P107" s="238"/>
    </row>
    <row r="108" spans="1:16" ht="36" x14ac:dyDescent="0.25">
      <c r="A108" s="240"/>
      <c r="B108" s="180"/>
      <c r="C108" s="53" t="s">
        <v>3018</v>
      </c>
      <c r="D108" s="53" t="s">
        <v>17</v>
      </c>
      <c r="E108" s="53" t="s">
        <v>1147</v>
      </c>
      <c r="F108" s="53" t="s">
        <v>166</v>
      </c>
      <c r="G108" s="53" t="s">
        <v>3019</v>
      </c>
      <c r="H108" s="53" t="s">
        <v>21</v>
      </c>
      <c r="I108" s="53" t="s">
        <v>3257</v>
      </c>
      <c r="J108" s="53" t="s">
        <v>1120</v>
      </c>
      <c r="K108" s="53" t="s">
        <v>23</v>
      </c>
      <c r="L108" s="53" t="s">
        <v>1121</v>
      </c>
      <c r="M108" s="180"/>
      <c r="N108" s="243"/>
      <c r="O108" s="243"/>
      <c r="P108" s="238"/>
    </row>
    <row r="109" spans="1:16" ht="72" x14ac:dyDescent="0.25">
      <c r="A109" s="240"/>
      <c r="B109" s="180"/>
      <c r="C109" s="53" t="s">
        <v>2484</v>
      </c>
      <c r="D109" s="53" t="s">
        <v>17</v>
      </c>
      <c r="E109" s="53" t="s">
        <v>2485</v>
      </c>
      <c r="F109" s="53" t="s">
        <v>214</v>
      </c>
      <c r="G109" s="53" t="s">
        <v>3020</v>
      </c>
      <c r="H109" s="53" t="s">
        <v>442</v>
      </c>
      <c r="I109" s="53" t="s">
        <v>3661</v>
      </c>
      <c r="J109" s="53" t="s">
        <v>771</v>
      </c>
      <c r="K109" s="53" t="s">
        <v>23</v>
      </c>
      <c r="L109" s="53" t="s">
        <v>282</v>
      </c>
      <c r="M109" s="180"/>
      <c r="N109" s="243"/>
      <c r="O109" s="243"/>
      <c r="P109" s="238"/>
    </row>
    <row r="110" spans="1:16" ht="25" customHeight="1" x14ac:dyDescent="0.25">
      <c r="A110" s="240"/>
      <c r="B110" s="180"/>
      <c r="C110" s="53" t="s">
        <v>3021</v>
      </c>
      <c r="D110" s="53" t="s">
        <v>26</v>
      </c>
      <c r="E110" s="53" t="s">
        <v>48</v>
      </c>
      <c r="F110" s="53" t="s">
        <v>3022</v>
      </c>
      <c r="G110" s="53" t="s">
        <v>3023</v>
      </c>
      <c r="H110" s="53" t="s">
        <v>21</v>
      </c>
      <c r="I110" s="53" t="s">
        <v>3214</v>
      </c>
      <c r="J110" s="53" t="s">
        <v>149</v>
      </c>
      <c r="K110" s="53" t="s">
        <v>92</v>
      </c>
      <c r="L110" s="53" t="s">
        <v>23</v>
      </c>
      <c r="M110" s="180"/>
      <c r="N110" s="243"/>
      <c r="O110" s="243"/>
      <c r="P110" s="238"/>
    </row>
    <row r="111" spans="1:16" ht="25" customHeight="1" x14ac:dyDescent="0.25">
      <c r="A111" s="240"/>
      <c r="B111" s="180"/>
      <c r="C111" s="53" t="s">
        <v>3024</v>
      </c>
      <c r="D111" s="53" t="s">
        <v>26</v>
      </c>
      <c r="E111" s="53" t="s">
        <v>3025</v>
      </c>
      <c r="F111" s="53" t="s">
        <v>2342</v>
      </c>
      <c r="G111" s="53" t="s">
        <v>3026</v>
      </c>
      <c r="H111" s="53" t="s">
        <v>62</v>
      </c>
      <c r="I111" s="53" t="s">
        <v>3249</v>
      </c>
      <c r="J111" s="53" t="s">
        <v>474</v>
      </c>
      <c r="K111" s="53" t="s">
        <v>23</v>
      </c>
      <c r="L111" s="53" t="s">
        <v>205</v>
      </c>
      <c r="M111" s="180"/>
      <c r="N111" s="243"/>
      <c r="O111" s="243"/>
      <c r="P111" s="238"/>
    </row>
    <row r="112" spans="1:16" ht="25" customHeight="1" x14ac:dyDescent="0.25">
      <c r="A112" s="240"/>
      <c r="B112" s="180"/>
      <c r="C112" s="53" t="s">
        <v>3027</v>
      </c>
      <c r="D112" s="53" t="s">
        <v>26</v>
      </c>
      <c r="E112" s="53" t="s">
        <v>53</v>
      </c>
      <c r="F112" s="53" t="s">
        <v>631</v>
      </c>
      <c r="G112" s="53" t="s">
        <v>2203</v>
      </c>
      <c r="H112" s="53" t="s">
        <v>62</v>
      </c>
      <c r="I112" s="53" t="s">
        <v>3367</v>
      </c>
      <c r="J112" s="53" t="s">
        <v>474</v>
      </c>
      <c r="K112" s="53" t="s">
        <v>23</v>
      </c>
      <c r="L112" s="53" t="s">
        <v>205</v>
      </c>
      <c r="M112" s="180"/>
      <c r="N112" s="243"/>
      <c r="O112" s="243"/>
      <c r="P112" s="238"/>
    </row>
    <row r="113" spans="1:16" ht="25" customHeight="1" x14ac:dyDescent="0.25">
      <c r="A113" s="240"/>
      <c r="B113" s="180"/>
      <c r="C113" s="53" t="s">
        <v>3028</v>
      </c>
      <c r="D113" s="53" t="s">
        <v>26</v>
      </c>
      <c r="E113" s="53" t="s">
        <v>48</v>
      </c>
      <c r="F113" s="53" t="s">
        <v>416</v>
      </c>
      <c r="G113" s="53" t="s">
        <v>2898</v>
      </c>
      <c r="H113" s="53" t="s">
        <v>111</v>
      </c>
      <c r="I113" s="53" t="s">
        <v>3249</v>
      </c>
      <c r="J113" s="53" t="s">
        <v>149</v>
      </c>
      <c r="K113" s="53" t="s">
        <v>112</v>
      </c>
      <c r="L113" s="53" t="s">
        <v>23</v>
      </c>
      <c r="M113" s="180"/>
      <c r="N113" s="243"/>
      <c r="O113" s="243"/>
      <c r="P113" s="238"/>
    </row>
    <row r="114" spans="1:16" ht="25" customHeight="1" x14ac:dyDescent="0.25">
      <c r="A114" s="241"/>
      <c r="B114" s="179"/>
      <c r="C114" s="53" t="s">
        <v>1551</v>
      </c>
      <c r="D114" s="53" t="s">
        <v>121</v>
      </c>
      <c r="E114" s="53" t="s">
        <v>1537</v>
      </c>
      <c r="F114" s="53" t="s">
        <v>1004</v>
      </c>
      <c r="G114" s="53" t="s">
        <v>29</v>
      </c>
      <c r="H114" s="53" t="s">
        <v>84</v>
      </c>
      <c r="I114" s="53" t="s">
        <v>3236</v>
      </c>
      <c r="J114" s="53" t="s">
        <v>124</v>
      </c>
      <c r="K114" s="53" t="s">
        <v>591</v>
      </c>
      <c r="L114" s="53" t="s">
        <v>23</v>
      </c>
      <c r="M114" s="179"/>
      <c r="N114" s="244"/>
      <c r="O114" s="244"/>
      <c r="P114" s="238"/>
    </row>
    <row r="115" spans="1:16" ht="36" x14ac:dyDescent="0.25">
      <c r="A115" s="239" t="s">
        <v>3029</v>
      </c>
      <c r="B115" s="178" t="s">
        <v>525</v>
      </c>
      <c r="C115" s="53" t="s">
        <v>2883</v>
      </c>
      <c r="D115" s="53" t="s">
        <v>17</v>
      </c>
      <c r="E115" s="53" t="s">
        <v>2884</v>
      </c>
      <c r="F115" s="53" t="s">
        <v>187</v>
      </c>
      <c r="G115" s="53" t="s">
        <v>3030</v>
      </c>
      <c r="H115" s="53" t="s">
        <v>44</v>
      </c>
      <c r="I115" s="53" t="s">
        <v>3230</v>
      </c>
      <c r="J115" s="53" t="s">
        <v>1120</v>
      </c>
      <c r="K115" s="53" t="s">
        <v>23</v>
      </c>
      <c r="L115" s="53" t="s">
        <v>106</v>
      </c>
      <c r="M115" s="178">
        <v>20</v>
      </c>
      <c r="N115" s="242">
        <v>104.43</v>
      </c>
      <c r="O115" s="242">
        <v>32</v>
      </c>
      <c r="P115" s="238"/>
    </row>
    <row r="116" spans="1:16" ht="25" customHeight="1" x14ac:dyDescent="0.25">
      <c r="A116" s="240"/>
      <c r="B116" s="180"/>
      <c r="C116" s="53" t="s">
        <v>3031</v>
      </c>
      <c r="D116" s="53" t="s">
        <v>121</v>
      </c>
      <c r="E116" s="53" t="s">
        <v>3032</v>
      </c>
      <c r="F116" s="53" t="s">
        <v>3033</v>
      </c>
      <c r="G116" s="53" t="s">
        <v>29</v>
      </c>
      <c r="H116" s="53" t="s">
        <v>62</v>
      </c>
      <c r="I116" s="53" t="s">
        <v>3662</v>
      </c>
      <c r="J116" s="53" t="s">
        <v>567</v>
      </c>
      <c r="K116" s="53" t="s">
        <v>3034</v>
      </c>
      <c r="L116" s="53" t="s">
        <v>23</v>
      </c>
      <c r="M116" s="180"/>
      <c r="N116" s="243"/>
      <c r="O116" s="243"/>
      <c r="P116" s="238"/>
    </row>
    <row r="117" spans="1:16" ht="25" customHeight="1" x14ac:dyDescent="0.25">
      <c r="A117" s="240"/>
      <c r="B117" s="180"/>
      <c r="C117" s="53" t="s">
        <v>3035</v>
      </c>
      <c r="D117" s="53" t="s">
        <v>121</v>
      </c>
      <c r="E117" s="53" t="s">
        <v>902</v>
      </c>
      <c r="F117" s="53" t="s">
        <v>3036</v>
      </c>
      <c r="G117" s="53" t="s">
        <v>29</v>
      </c>
      <c r="H117" s="53" t="s">
        <v>153</v>
      </c>
      <c r="I117" s="53" t="s">
        <v>3663</v>
      </c>
      <c r="J117" s="53" t="s">
        <v>567</v>
      </c>
      <c r="K117" s="53" t="s">
        <v>3037</v>
      </c>
      <c r="L117" s="53" t="s">
        <v>23</v>
      </c>
      <c r="M117" s="180"/>
      <c r="N117" s="243"/>
      <c r="O117" s="243"/>
      <c r="P117" s="238"/>
    </row>
    <row r="118" spans="1:16" ht="25" customHeight="1" x14ac:dyDescent="0.25">
      <c r="A118" s="240"/>
      <c r="B118" s="180"/>
      <c r="C118" s="53" t="s">
        <v>3038</v>
      </c>
      <c r="D118" s="53" t="s">
        <v>121</v>
      </c>
      <c r="E118" s="53" t="s">
        <v>1193</v>
      </c>
      <c r="F118" s="53" t="s">
        <v>3039</v>
      </c>
      <c r="G118" s="53" t="s">
        <v>29</v>
      </c>
      <c r="H118" s="53" t="s">
        <v>21</v>
      </c>
      <c r="I118" s="53" t="s">
        <v>3664</v>
      </c>
      <c r="J118" s="53" t="s">
        <v>567</v>
      </c>
      <c r="K118" s="53" t="s">
        <v>92</v>
      </c>
      <c r="L118" s="53" t="s">
        <v>23</v>
      </c>
      <c r="M118" s="180"/>
      <c r="N118" s="243"/>
      <c r="O118" s="243"/>
      <c r="P118" s="238"/>
    </row>
    <row r="119" spans="1:16" ht="25" customHeight="1" x14ac:dyDescent="0.25">
      <c r="A119" s="240"/>
      <c r="B119" s="180"/>
      <c r="C119" s="53" t="s">
        <v>3040</v>
      </c>
      <c r="D119" s="53" t="s">
        <v>121</v>
      </c>
      <c r="E119" s="53" t="s">
        <v>902</v>
      </c>
      <c r="F119" s="53" t="s">
        <v>3041</v>
      </c>
      <c r="G119" s="53" t="s">
        <v>29</v>
      </c>
      <c r="H119" s="53" t="s">
        <v>67</v>
      </c>
      <c r="I119" s="53" t="s">
        <v>3371</v>
      </c>
      <c r="J119" s="53" t="s">
        <v>567</v>
      </c>
      <c r="K119" s="53" t="s">
        <v>73</v>
      </c>
      <c r="L119" s="53" t="s">
        <v>23</v>
      </c>
      <c r="M119" s="180"/>
      <c r="N119" s="243"/>
      <c r="O119" s="243"/>
      <c r="P119" s="238"/>
    </row>
    <row r="120" spans="1:16" ht="24" x14ac:dyDescent="0.25">
      <c r="A120" s="240"/>
      <c r="B120" s="180"/>
      <c r="C120" s="53" t="s">
        <v>2678</v>
      </c>
      <c r="D120" s="53" t="s">
        <v>40</v>
      </c>
      <c r="E120" s="53" t="s">
        <v>542</v>
      </c>
      <c r="F120" s="53" t="s">
        <v>835</v>
      </c>
      <c r="G120" s="53" t="s">
        <v>3042</v>
      </c>
      <c r="H120" s="53" t="s">
        <v>153</v>
      </c>
      <c r="I120" s="53" t="s">
        <v>3513</v>
      </c>
      <c r="J120" s="53" t="s">
        <v>399</v>
      </c>
      <c r="K120" s="53" t="s">
        <v>23</v>
      </c>
      <c r="L120" s="53" t="s">
        <v>23</v>
      </c>
      <c r="M120" s="180"/>
      <c r="N120" s="243"/>
      <c r="O120" s="243"/>
      <c r="P120" s="238"/>
    </row>
    <row r="121" spans="1:16" ht="36" x14ac:dyDescent="0.25">
      <c r="A121" s="240"/>
      <c r="B121" s="180"/>
      <c r="C121" s="53" t="s">
        <v>3043</v>
      </c>
      <c r="D121" s="53" t="s">
        <v>40</v>
      </c>
      <c r="E121" s="53" t="s">
        <v>41</v>
      </c>
      <c r="F121" s="53" t="s">
        <v>3044</v>
      </c>
      <c r="G121" s="53" t="s">
        <v>3045</v>
      </c>
      <c r="H121" s="53" t="s">
        <v>153</v>
      </c>
      <c r="I121" s="53" t="s">
        <v>3665</v>
      </c>
      <c r="J121" s="53" t="s">
        <v>399</v>
      </c>
      <c r="K121" s="53" t="s">
        <v>861</v>
      </c>
      <c r="L121" s="53" t="s">
        <v>23</v>
      </c>
      <c r="M121" s="180"/>
      <c r="N121" s="243"/>
      <c r="O121" s="243"/>
      <c r="P121" s="238"/>
    </row>
    <row r="122" spans="1:16" ht="24" x14ac:dyDescent="0.25">
      <c r="A122" s="240"/>
      <c r="B122" s="180"/>
      <c r="C122" s="53" t="s">
        <v>3046</v>
      </c>
      <c r="D122" s="53" t="s">
        <v>40</v>
      </c>
      <c r="E122" s="53" t="s">
        <v>542</v>
      </c>
      <c r="F122" s="53" t="s">
        <v>3047</v>
      </c>
      <c r="G122" s="53" t="s">
        <v>3048</v>
      </c>
      <c r="H122" s="53" t="s">
        <v>111</v>
      </c>
      <c r="I122" s="53" t="s">
        <v>3666</v>
      </c>
      <c r="J122" s="53" t="s">
        <v>399</v>
      </c>
      <c r="K122" s="53" t="s">
        <v>3049</v>
      </c>
      <c r="L122" s="53" t="s">
        <v>23</v>
      </c>
      <c r="M122" s="180"/>
      <c r="N122" s="243"/>
      <c r="O122" s="243"/>
      <c r="P122" s="238"/>
    </row>
    <row r="123" spans="1:16" ht="25" customHeight="1" x14ac:dyDescent="0.25">
      <c r="A123" s="240"/>
      <c r="B123" s="180"/>
      <c r="C123" s="53" t="s">
        <v>3050</v>
      </c>
      <c r="D123" s="53" t="s">
        <v>541</v>
      </c>
      <c r="E123" s="53" t="s">
        <v>542</v>
      </c>
      <c r="F123" s="53" t="s">
        <v>1472</v>
      </c>
      <c r="G123" s="53" t="s">
        <v>3051</v>
      </c>
      <c r="H123" s="53" t="s">
        <v>153</v>
      </c>
      <c r="I123" s="53" t="s">
        <v>3667</v>
      </c>
      <c r="J123" s="53" t="s">
        <v>399</v>
      </c>
      <c r="K123" s="53" t="s">
        <v>1605</v>
      </c>
      <c r="L123" s="53" t="s">
        <v>23</v>
      </c>
      <c r="M123" s="180"/>
      <c r="N123" s="243"/>
      <c r="O123" s="243"/>
      <c r="P123" s="238"/>
    </row>
    <row r="124" spans="1:16" ht="25" customHeight="1" x14ac:dyDescent="0.25">
      <c r="A124" s="240"/>
      <c r="B124" s="180"/>
      <c r="C124" s="127" t="s">
        <v>3052</v>
      </c>
      <c r="D124" s="127" t="s">
        <v>541</v>
      </c>
      <c r="E124" s="127" t="s">
        <v>41</v>
      </c>
      <c r="F124" s="127" t="s">
        <v>1576</v>
      </c>
      <c r="G124" s="127" t="s">
        <v>29</v>
      </c>
      <c r="H124" s="127" t="s">
        <v>30</v>
      </c>
      <c r="I124" s="127" t="s">
        <v>3657</v>
      </c>
      <c r="J124" s="127" t="s">
        <v>399</v>
      </c>
      <c r="K124" s="127" t="s">
        <v>3053</v>
      </c>
      <c r="L124" s="127" t="s">
        <v>23</v>
      </c>
      <c r="M124" s="180"/>
      <c r="N124" s="243"/>
      <c r="O124" s="243"/>
      <c r="P124" s="238"/>
    </row>
    <row r="125" spans="1:16" ht="25" customHeight="1" x14ac:dyDescent="0.25">
      <c r="A125" s="241"/>
      <c r="B125" s="179"/>
      <c r="C125" s="125" t="s">
        <v>1344</v>
      </c>
      <c r="D125" s="125" t="s">
        <v>1101</v>
      </c>
      <c r="E125" s="125" t="s">
        <v>34</v>
      </c>
      <c r="F125" s="125" t="s">
        <v>35</v>
      </c>
      <c r="G125" s="125" t="s">
        <v>29</v>
      </c>
      <c r="H125" s="125" t="s">
        <v>534</v>
      </c>
      <c r="I125" s="125"/>
      <c r="J125" s="125" t="s">
        <v>29</v>
      </c>
      <c r="K125" s="125" t="s">
        <v>23</v>
      </c>
      <c r="L125" s="53">
        <v>2</v>
      </c>
      <c r="M125" s="179"/>
      <c r="N125" s="244"/>
      <c r="O125" s="244"/>
      <c r="P125" s="238"/>
    </row>
    <row r="126" spans="1:16" ht="36" x14ac:dyDescent="0.25">
      <c r="A126" s="239" t="s">
        <v>3054</v>
      </c>
      <c r="B126" s="178" t="s">
        <v>100</v>
      </c>
      <c r="C126" s="53" t="s">
        <v>3055</v>
      </c>
      <c r="D126" s="53" t="s">
        <v>17</v>
      </c>
      <c r="E126" s="53" t="s">
        <v>3056</v>
      </c>
      <c r="F126" s="53" t="s">
        <v>19</v>
      </c>
      <c r="G126" s="53" t="s">
        <v>3057</v>
      </c>
      <c r="H126" s="53" t="s">
        <v>21</v>
      </c>
      <c r="I126" s="53" t="s">
        <v>3295</v>
      </c>
      <c r="J126" s="53" t="s">
        <v>91</v>
      </c>
      <c r="K126" s="53" t="s">
        <v>92</v>
      </c>
      <c r="L126" s="53" t="s">
        <v>23</v>
      </c>
      <c r="M126" s="178">
        <v>10</v>
      </c>
      <c r="N126" s="242">
        <v>28</v>
      </c>
      <c r="O126" s="242">
        <v>0</v>
      </c>
      <c r="P126" s="238"/>
    </row>
    <row r="127" spans="1:16" ht="25" customHeight="1" x14ac:dyDescent="0.25">
      <c r="A127" s="240"/>
      <c r="B127" s="180"/>
      <c r="C127" s="53" t="s">
        <v>3055</v>
      </c>
      <c r="D127" s="53" t="s">
        <v>26</v>
      </c>
      <c r="E127" s="53" t="s">
        <v>3058</v>
      </c>
      <c r="F127" s="53" t="s">
        <v>28</v>
      </c>
      <c r="G127" s="53" t="s">
        <v>3059</v>
      </c>
      <c r="H127" s="53" t="s">
        <v>21</v>
      </c>
      <c r="I127" s="53" t="s">
        <v>3251</v>
      </c>
      <c r="J127" s="53" t="s">
        <v>31</v>
      </c>
      <c r="K127" s="53" t="s">
        <v>133</v>
      </c>
      <c r="L127" s="53" t="s">
        <v>23</v>
      </c>
      <c r="M127" s="180"/>
      <c r="N127" s="243"/>
      <c r="O127" s="243"/>
      <c r="P127" s="238"/>
    </row>
    <row r="128" spans="1:16" ht="25" customHeight="1" x14ac:dyDescent="0.25">
      <c r="A128" s="241"/>
      <c r="B128" s="179"/>
      <c r="C128" s="53" t="s">
        <v>2823</v>
      </c>
      <c r="D128" s="53" t="s">
        <v>26</v>
      </c>
      <c r="E128" s="53" t="s">
        <v>3060</v>
      </c>
      <c r="F128" s="53" t="s">
        <v>115</v>
      </c>
      <c r="G128" s="53" t="s">
        <v>2824</v>
      </c>
      <c r="H128" s="53" t="s">
        <v>111</v>
      </c>
      <c r="I128" s="53" t="s">
        <v>3396</v>
      </c>
      <c r="J128" s="53" t="s">
        <v>72</v>
      </c>
      <c r="K128" s="53" t="s">
        <v>117</v>
      </c>
      <c r="L128" s="53" t="s">
        <v>23</v>
      </c>
      <c r="M128" s="179"/>
      <c r="N128" s="244"/>
      <c r="O128" s="244"/>
      <c r="P128" s="238"/>
    </row>
    <row r="129" spans="1:16" ht="25" customHeight="1" x14ac:dyDescent="0.25">
      <c r="A129" s="239" t="s">
        <v>3061</v>
      </c>
      <c r="B129" s="178" t="s">
        <v>15</v>
      </c>
      <c r="C129" s="53" t="s">
        <v>3062</v>
      </c>
      <c r="D129" s="53" t="s">
        <v>17</v>
      </c>
      <c r="E129" s="53" t="s">
        <v>136</v>
      </c>
      <c r="F129" s="53" t="s">
        <v>103</v>
      </c>
      <c r="G129" s="53" t="s">
        <v>131</v>
      </c>
      <c r="H129" s="53" t="s">
        <v>21</v>
      </c>
      <c r="I129" s="53" t="s">
        <v>3582</v>
      </c>
      <c r="J129" s="53" t="s">
        <v>138</v>
      </c>
      <c r="K129" s="53" t="s">
        <v>133</v>
      </c>
      <c r="L129" s="53" t="s">
        <v>23</v>
      </c>
      <c r="M129" s="178">
        <v>15</v>
      </c>
      <c r="N129" s="242">
        <v>15.15</v>
      </c>
      <c r="O129" s="242">
        <v>0.15</v>
      </c>
      <c r="P129" s="178"/>
    </row>
    <row r="130" spans="1:16" ht="36" x14ac:dyDescent="0.25">
      <c r="A130" s="240"/>
      <c r="B130" s="180"/>
      <c r="C130" s="53" t="s">
        <v>3063</v>
      </c>
      <c r="D130" s="53" t="s">
        <v>17</v>
      </c>
      <c r="E130" s="53" t="s">
        <v>3064</v>
      </c>
      <c r="F130" s="53" t="s">
        <v>166</v>
      </c>
      <c r="G130" s="53" t="s">
        <v>3065</v>
      </c>
      <c r="H130" s="53" t="s">
        <v>30</v>
      </c>
      <c r="I130" s="53" t="s">
        <v>3424</v>
      </c>
      <c r="J130" s="53" t="s">
        <v>105</v>
      </c>
      <c r="K130" s="53" t="s">
        <v>23</v>
      </c>
      <c r="L130" s="53" t="s">
        <v>469</v>
      </c>
      <c r="M130" s="180"/>
      <c r="N130" s="243"/>
      <c r="O130" s="243"/>
      <c r="P130" s="180"/>
    </row>
    <row r="131" spans="1:16" ht="25" customHeight="1" x14ac:dyDescent="0.25">
      <c r="A131" s="240"/>
      <c r="B131" s="180"/>
      <c r="C131" s="67" t="s">
        <v>3715</v>
      </c>
      <c r="D131" s="68" t="s">
        <v>121</v>
      </c>
      <c r="E131" s="68" t="s">
        <v>3716</v>
      </c>
      <c r="F131" s="68" t="s">
        <v>1581</v>
      </c>
      <c r="G131" s="68" t="s">
        <v>29</v>
      </c>
      <c r="H131" s="68" t="s">
        <v>30</v>
      </c>
      <c r="I131" s="68" t="s">
        <v>3717</v>
      </c>
      <c r="J131" s="68" t="s">
        <v>567</v>
      </c>
      <c r="K131" s="68" t="s">
        <v>1977</v>
      </c>
      <c r="L131" s="68" t="s">
        <v>23</v>
      </c>
      <c r="M131" s="180"/>
      <c r="N131" s="243"/>
      <c r="O131" s="243"/>
      <c r="P131" s="180"/>
    </row>
    <row r="132" spans="1:16" ht="25" customHeight="1" x14ac:dyDescent="0.25">
      <c r="A132" s="241"/>
      <c r="B132" s="179"/>
      <c r="C132" s="53" t="s">
        <v>3066</v>
      </c>
      <c r="D132" s="53" t="s">
        <v>26</v>
      </c>
      <c r="E132" s="53" t="s">
        <v>3067</v>
      </c>
      <c r="F132" s="53" t="s">
        <v>1189</v>
      </c>
      <c r="G132" s="53" t="s">
        <v>2139</v>
      </c>
      <c r="H132" s="53" t="s">
        <v>351</v>
      </c>
      <c r="I132" s="53" t="s">
        <v>3210</v>
      </c>
      <c r="J132" s="53" t="s">
        <v>149</v>
      </c>
      <c r="K132" s="53" t="s">
        <v>63</v>
      </c>
      <c r="L132" s="53" t="s">
        <v>23</v>
      </c>
      <c r="M132" s="179"/>
      <c r="N132" s="244"/>
      <c r="O132" s="244"/>
      <c r="P132" s="179"/>
    </row>
    <row r="133" spans="1:16" ht="25" customHeight="1" x14ac:dyDescent="0.25">
      <c r="A133" s="239" t="s">
        <v>3068</v>
      </c>
      <c r="B133" s="178" t="s">
        <v>15</v>
      </c>
      <c r="C133" s="53" t="s">
        <v>3069</v>
      </c>
      <c r="D133" s="53" t="s">
        <v>26</v>
      </c>
      <c r="E133" s="53" t="s">
        <v>1339</v>
      </c>
      <c r="F133" s="53" t="s">
        <v>1388</v>
      </c>
      <c r="G133" s="53" t="s">
        <v>3070</v>
      </c>
      <c r="H133" s="53" t="s">
        <v>111</v>
      </c>
      <c r="I133" s="53" t="s">
        <v>3249</v>
      </c>
      <c r="J133" s="53" t="s">
        <v>72</v>
      </c>
      <c r="K133" s="53" t="s">
        <v>117</v>
      </c>
      <c r="L133" s="53" t="s">
        <v>23</v>
      </c>
      <c r="M133" s="178">
        <v>15</v>
      </c>
      <c r="N133" s="242">
        <v>16</v>
      </c>
      <c r="O133" s="242">
        <v>0</v>
      </c>
      <c r="P133" s="238"/>
    </row>
    <row r="134" spans="1:16" ht="25" customHeight="1" x14ac:dyDescent="0.25">
      <c r="A134" s="241"/>
      <c r="B134" s="179"/>
      <c r="C134" s="53" t="s">
        <v>3071</v>
      </c>
      <c r="D134" s="53" t="s">
        <v>26</v>
      </c>
      <c r="E134" s="53" t="s">
        <v>3072</v>
      </c>
      <c r="F134" s="53" t="s">
        <v>2056</v>
      </c>
      <c r="G134" s="53" t="s">
        <v>3073</v>
      </c>
      <c r="H134" s="53" t="s">
        <v>44</v>
      </c>
      <c r="I134" s="53" t="s">
        <v>3249</v>
      </c>
      <c r="J134" s="53" t="s">
        <v>149</v>
      </c>
      <c r="K134" s="53" t="s">
        <v>45</v>
      </c>
      <c r="L134" s="53" t="s">
        <v>23</v>
      </c>
      <c r="M134" s="179"/>
      <c r="N134" s="244"/>
      <c r="O134" s="244"/>
      <c r="P134" s="238"/>
    </row>
    <row r="135" spans="1:16" ht="25" customHeight="1" x14ac:dyDescent="0.25">
      <c r="A135" s="239" t="s">
        <v>3074</v>
      </c>
      <c r="B135" s="178" t="s">
        <v>173</v>
      </c>
      <c r="C135" s="53" t="s">
        <v>3071</v>
      </c>
      <c r="D135" s="53" t="s">
        <v>26</v>
      </c>
      <c r="E135" s="53" t="s">
        <v>3075</v>
      </c>
      <c r="F135" s="53" t="s">
        <v>2056</v>
      </c>
      <c r="G135" s="53" t="s">
        <v>3073</v>
      </c>
      <c r="H135" s="53" t="s">
        <v>153</v>
      </c>
      <c r="I135" s="53" t="s">
        <v>3249</v>
      </c>
      <c r="J135" s="53" t="s">
        <v>149</v>
      </c>
      <c r="K135" s="53" t="s">
        <v>342</v>
      </c>
      <c r="L135" s="53" t="s">
        <v>23</v>
      </c>
      <c r="M135" s="178">
        <v>0</v>
      </c>
      <c r="N135" s="242">
        <v>12.5</v>
      </c>
      <c r="O135" s="242">
        <v>0</v>
      </c>
      <c r="P135" s="238"/>
    </row>
    <row r="136" spans="1:16" ht="25" customHeight="1" x14ac:dyDescent="0.25">
      <c r="A136" s="241"/>
      <c r="B136" s="179"/>
      <c r="C136" s="53" t="s">
        <v>3069</v>
      </c>
      <c r="D136" s="53" t="s">
        <v>26</v>
      </c>
      <c r="E136" s="53" t="s">
        <v>1339</v>
      </c>
      <c r="F136" s="53" t="s">
        <v>1388</v>
      </c>
      <c r="G136" s="53" t="s">
        <v>3070</v>
      </c>
      <c r="H136" s="53" t="s">
        <v>30</v>
      </c>
      <c r="I136" s="53" t="s">
        <v>3249</v>
      </c>
      <c r="J136" s="53" t="s">
        <v>72</v>
      </c>
      <c r="K136" s="53" t="s">
        <v>287</v>
      </c>
      <c r="L136" s="53" t="s">
        <v>23</v>
      </c>
      <c r="M136" s="179"/>
      <c r="N136" s="244"/>
      <c r="O136" s="244"/>
      <c r="P136" s="238"/>
    </row>
    <row r="137" spans="1:16" ht="25" customHeight="1" x14ac:dyDescent="0.25">
      <c r="A137" s="239" t="s">
        <v>3668</v>
      </c>
      <c r="B137" s="178" t="s">
        <v>29</v>
      </c>
      <c r="C137" s="53" t="s">
        <v>3071</v>
      </c>
      <c r="D137" s="53" t="s">
        <v>26</v>
      </c>
      <c r="E137" s="53" t="s">
        <v>3072</v>
      </c>
      <c r="F137" s="53" t="s">
        <v>2056</v>
      </c>
      <c r="G137" s="53" t="s">
        <v>3073</v>
      </c>
      <c r="H137" s="53" t="s">
        <v>84</v>
      </c>
      <c r="I137" s="53" t="s">
        <v>3212</v>
      </c>
      <c r="J137" s="53" t="s">
        <v>149</v>
      </c>
      <c r="K137" s="53" t="s">
        <v>295</v>
      </c>
      <c r="L137" s="53" t="s">
        <v>23</v>
      </c>
      <c r="M137" s="178">
        <v>0</v>
      </c>
      <c r="N137" s="242">
        <v>4.5</v>
      </c>
      <c r="O137" s="242">
        <v>0</v>
      </c>
      <c r="P137" s="238"/>
    </row>
    <row r="138" spans="1:16" ht="25" customHeight="1" x14ac:dyDescent="0.25">
      <c r="A138" s="241"/>
      <c r="B138" s="179"/>
      <c r="C138" s="53" t="s">
        <v>352</v>
      </c>
      <c r="D138" s="53" t="s">
        <v>26</v>
      </c>
      <c r="E138" s="53" t="s">
        <v>53</v>
      </c>
      <c r="F138" s="53" t="s">
        <v>730</v>
      </c>
      <c r="G138" s="53" t="s">
        <v>71</v>
      </c>
      <c r="H138" s="53" t="s">
        <v>84</v>
      </c>
      <c r="I138" s="53" t="s">
        <v>3210</v>
      </c>
      <c r="J138" s="53" t="s">
        <v>72</v>
      </c>
      <c r="K138" s="53" t="s">
        <v>45</v>
      </c>
      <c r="L138" s="53" t="s">
        <v>23</v>
      </c>
      <c r="M138" s="179"/>
      <c r="N138" s="244"/>
      <c r="O138" s="244"/>
      <c r="P138" s="238"/>
    </row>
    <row r="139" spans="1:16" ht="25" customHeight="1" x14ac:dyDescent="0.25">
      <c r="A139" s="59" t="s">
        <v>3076</v>
      </c>
      <c r="B139" s="53" t="s">
        <v>100</v>
      </c>
      <c r="C139" s="53" t="s">
        <v>3077</v>
      </c>
      <c r="D139" s="53" t="s">
        <v>17</v>
      </c>
      <c r="E139" s="53" t="s">
        <v>3078</v>
      </c>
      <c r="F139" s="53" t="s">
        <v>95</v>
      </c>
      <c r="G139" s="53" t="s">
        <v>131</v>
      </c>
      <c r="H139" s="53" t="s">
        <v>21</v>
      </c>
      <c r="I139" s="53" t="s">
        <v>3669</v>
      </c>
      <c r="J139" s="53" t="s">
        <v>22</v>
      </c>
      <c r="K139" s="53" t="s">
        <v>23</v>
      </c>
      <c r="L139" s="53" t="s">
        <v>24</v>
      </c>
      <c r="M139" s="53">
        <v>10</v>
      </c>
      <c r="N139" s="101">
        <v>20</v>
      </c>
      <c r="O139" s="101">
        <v>10</v>
      </c>
      <c r="P139" s="60"/>
    </row>
    <row r="140" spans="1:16" ht="25" customHeight="1" x14ac:dyDescent="0.25">
      <c r="A140" s="239" t="s">
        <v>3079</v>
      </c>
      <c r="B140" s="178" t="s">
        <v>15</v>
      </c>
      <c r="C140" s="53" t="s">
        <v>3080</v>
      </c>
      <c r="D140" s="53" t="s">
        <v>17</v>
      </c>
      <c r="E140" s="53" t="s">
        <v>1123</v>
      </c>
      <c r="F140" s="53" t="s">
        <v>187</v>
      </c>
      <c r="G140" s="53" t="s">
        <v>131</v>
      </c>
      <c r="H140" s="53" t="s">
        <v>21</v>
      </c>
      <c r="I140" s="53" t="s">
        <v>3307</v>
      </c>
      <c r="J140" s="53" t="s">
        <v>232</v>
      </c>
      <c r="K140" s="53" t="s">
        <v>23</v>
      </c>
      <c r="L140" s="53" t="s">
        <v>233</v>
      </c>
      <c r="M140" s="178">
        <v>22.5</v>
      </c>
      <c r="N140" s="242">
        <v>36</v>
      </c>
      <c r="O140" s="242">
        <v>13.5</v>
      </c>
      <c r="P140" s="238"/>
    </row>
    <row r="141" spans="1:16" ht="25" customHeight="1" x14ac:dyDescent="0.25">
      <c r="A141" s="240"/>
      <c r="B141" s="180"/>
      <c r="C141" s="53" t="s">
        <v>1595</v>
      </c>
      <c r="D141" s="53" t="s">
        <v>121</v>
      </c>
      <c r="E141" s="53" t="s">
        <v>902</v>
      </c>
      <c r="F141" s="53" t="s">
        <v>3081</v>
      </c>
      <c r="G141" s="53" t="s">
        <v>29</v>
      </c>
      <c r="H141" s="53" t="s">
        <v>21</v>
      </c>
      <c r="I141" s="53" t="s">
        <v>3236</v>
      </c>
      <c r="J141" s="53" t="s">
        <v>124</v>
      </c>
      <c r="K141" s="53" t="s">
        <v>591</v>
      </c>
      <c r="L141" s="53" t="s">
        <v>23</v>
      </c>
      <c r="M141" s="180"/>
      <c r="N141" s="243"/>
      <c r="O141" s="243"/>
      <c r="P141" s="238"/>
    </row>
    <row r="142" spans="1:16" ht="25" customHeight="1" x14ac:dyDescent="0.25">
      <c r="A142" s="240"/>
      <c r="B142" s="180"/>
      <c r="C142" s="53" t="s">
        <v>3082</v>
      </c>
      <c r="D142" s="53" t="s">
        <v>1101</v>
      </c>
      <c r="E142" s="53" t="s">
        <v>34</v>
      </c>
      <c r="F142" s="53" t="s">
        <v>35</v>
      </c>
      <c r="G142" s="53" t="s">
        <v>29</v>
      </c>
      <c r="H142" s="53" t="s">
        <v>845</v>
      </c>
      <c r="I142" s="53" t="s">
        <v>3210</v>
      </c>
      <c r="J142" s="53" t="s">
        <v>3083</v>
      </c>
      <c r="K142" s="53" t="s">
        <v>23</v>
      </c>
      <c r="L142" s="53" t="s">
        <v>38</v>
      </c>
      <c r="M142" s="180"/>
      <c r="N142" s="243"/>
      <c r="O142" s="243"/>
      <c r="P142" s="238"/>
    </row>
    <row r="143" spans="1:16" ht="25" customHeight="1" x14ac:dyDescent="0.25">
      <c r="A143" s="241"/>
      <c r="B143" s="179"/>
      <c r="C143" s="53" t="s">
        <v>2302</v>
      </c>
      <c r="D143" s="53" t="s">
        <v>721</v>
      </c>
      <c r="E143" s="53" t="s">
        <v>1534</v>
      </c>
      <c r="F143" s="53" t="s">
        <v>349</v>
      </c>
      <c r="G143" s="53" t="s">
        <v>29</v>
      </c>
      <c r="H143" s="53" t="s">
        <v>566</v>
      </c>
      <c r="I143" s="53" t="s">
        <v>3217</v>
      </c>
      <c r="J143" s="53" t="s">
        <v>596</v>
      </c>
      <c r="K143" s="53" t="s">
        <v>23</v>
      </c>
      <c r="L143" s="53" t="s">
        <v>1180</v>
      </c>
      <c r="M143" s="179"/>
      <c r="N143" s="244"/>
      <c r="O143" s="244"/>
      <c r="P143" s="238"/>
    </row>
    <row r="144" spans="1:16" ht="25" customHeight="1" x14ac:dyDescent="0.25">
      <c r="A144" s="239" t="s">
        <v>428</v>
      </c>
      <c r="B144" s="178" t="s">
        <v>15</v>
      </c>
      <c r="C144" s="67" t="s">
        <v>3712</v>
      </c>
      <c r="D144" s="68" t="s">
        <v>121</v>
      </c>
      <c r="E144" s="68" t="s">
        <v>3713</v>
      </c>
      <c r="F144" s="68" t="s">
        <v>1516</v>
      </c>
      <c r="G144" s="68" t="s">
        <v>29</v>
      </c>
      <c r="H144" s="68" t="s">
        <v>67</v>
      </c>
      <c r="I144" s="68" t="s">
        <v>3714</v>
      </c>
      <c r="J144" s="68" t="s">
        <v>124</v>
      </c>
      <c r="K144" s="68" t="s">
        <v>282</v>
      </c>
      <c r="L144" s="68" t="s">
        <v>23</v>
      </c>
      <c r="M144" s="178">
        <v>15</v>
      </c>
      <c r="N144" s="242">
        <v>18</v>
      </c>
      <c r="O144" s="242">
        <v>0</v>
      </c>
      <c r="P144" s="238"/>
    </row>
    <row r="145" spans="1:16" ht="25" customHeight="1" x14ac:dyDescent="0.25">
      <c r="A145" s="241"/>
      <c r="B145" s="179"/>
      <c r="C145" s="53" t="s">
        <v>3085</v>
      </c>
      <c r="D145" s="53" t="s">
        <v>121</v>
      </c>
      <c r="E145" s="53" t="s">
        <v>3086</v>
      </c>
      <c r="F145" s="53" t="s">
        <v>3084</v>
      </c>
      <c r="G145" s="53" t="s">
        <v>29</v>
      </c>
      <c r="H145" s="53" t="s">
        <v>21</v>
      </c>
      <c r="I145" s="53" t="s">
        <v>3341</v>
      </c>
      <c r="J145" s="53" t="s">
        <v>567</v>
      </c>
      <c r="K145" s="53" t="s">
        <v>73</v>
      </c>
      <c r="L145" s="53" t="s">
        <v>23</v>
      </c>
      <c r="M145" s="179"/>
      <c r="N145" s="244"/>
      <c r="O145" s="244"/>
      <c r="P145" s="238"/>
    </row>
    <row r="146" spans="1:16" ht="25" customHeight="1" x14ac:dyDescent="0.25">
      <c r="A146" s="239" t="s">
        <v>3087</v>
      </c>
      <c r="B146" s="178" t="s">
        <v>100</v>
      </c>
      <c r="C146" s="53" t="s">
        <v>3088</v>
      </c>
      <c r="D146" s="53" t="s">
        <v>17</v>
      </c>
      <c r="E146" s="53" t="s">
        <v>1123</v>
      </c>
      <c r="F146" s="53" t="s">
        <v>109</v>
      </c>
      <c r="G146" s="53" t="s">
        <v>131</v>
      </c>
      <c r="H146" s="53" t="s">
        <v>21</v>
      </c>
      <c r="I146" s="53" t="s">
        <v>3307</v>
      </c>
      <c r="J146" s="53" t="s">
        <v>232</v>
      </c>
      <c r="K146" s="53" t="s">
        <v>23</v>
      </c>
      <c r="L146" s="53" t="s">
        <v>233</v>
      </c>
      <c r="M146" s="178">
        <v>10</v>
      </c>
      <c r="N146" s="242">
        <v>95.5</v>
      </c>
      <c r="O146" s="242">
        <v>45</v>
      </c>
      <c r="P146" s="238"/>
    </row>
    <row r="147" spans="1:16" ht="36" x14ac:dyDescent="0.25">
      <c r="A147" s="240"/>
      <c r="B147" s="180"/>
      <c r="C147" s="53" t="s">
        <v>3089</v>
      </c>
      <c r="D147" s="53" t="s">
        <v>17</v>
      </c>
      <c r="E147" s="53" t="s">
        <v>2021</v>
      </c>
      <c r="F147" s="53" t="s">
        <v>227</v>
      </c>
      <c r="G147" s="53" t="s">
        <v>2022</v>
      </c>
      <c r="H147" s="53" t="s">
        <v>21</v>
      </c>
      <c r="I147" s="53" t="s">
        <v>3670</v>
      </c>
      <c r="J147" s="53" t="s">
        <v>91</v>
      </c>
      <c r="K147" s="53" t="s">
        <v>92</v>
      </c>
      <c r="L147" s="53" t="s">
        <v>23</v>
      </c>
      <c r="M147" s="180"/>
      <c r="N147" s="243"/>
      <c r="O147" s="243"/>
      <c r="P147" s="238"/>
    </row>
    <row r="148" spans="1:16" ht="25" customHeight="1" x14ac:dyDescent="0.25">
      <c r="A148" s="240"/>
      <c r="B148" s="180"/>
      <c r="C148" s="53" t="s">
        <v>3090</v>
      </c>
      <c r="D148" s="53" t="s">
        <v>17</v>
      </c>
      <c r="E148" s="53" t="s">
        <v>136</v>
      </c>
      <c r="F148" s="53" t="s">
        <v>103</v>
      </c>
      <c r="G148" s="53" t="s">
        <v>131</v>
      </c>
      <c r="H148" s="53" t="s">
        <v>21</v>
      </c>
      <c r="I148" s="53" t="s">
        <v>3671</v>
      </c>
      <c r="J148" s="53" t="s">
        <v>138</v>
      </c>
      <c r="K148" s="53" t="s">
        <v>133</v>
      </c>
      <c r="L148" s="53" t="s">
        <v>23</v>
      </c>
      <c r="M148" s="180"/>
      <c r="N148" s="243"/>
      <c r="O148" s="243"/>
      <c r="P148" s="238"/>
    </row>
    <row r="149" spans="1:16" ht="36" x14ac:dyDescent="0.25">
      <c r="A149" s="240"/>
      <c r="B149" s="180"/>
      <c r="C149" s="53" t="s">
        <v>3091</v>
      </c>
      <c r="D149" s="53" t="s">
        <v>17</v>
      </c>
      <c r="E149" s="53" t="s">
        <v>557</v>
      </c>
      <c r="F149" s="53" t="s">
        <v>187</v>
      </c>
      <c r="G149" s="53" t="s">
        <v>486</v>
      </c>
      <c r="H149" s="53" t="s">
        <v>21</v>
      </c>
      <c r="I149" s="53" t="s">
        <v>3672</v>
      </c>
      <c r="J149" s="53" t="s">
        <v>105</v>
      </c>
      <c r="K149" s="53" t="s">
        <v>23</v>
      </c>
      <c r="L149" s="53" t="s">
        <v>106</v>
      </c>
      <c r="M149" s="180"/>
      <c r="N149" s="243"/>
      <c r="O149" s="243"/>
      <c r="P149" s="238"/>
    </row>
    <row r="150" spans="1:16" ht="36" x14ac:dyDescent="0.25">
      <c r="A150" s="240"/>
      <c r="B150" s="180"/>
      <c r="C150" s="53" t="s">
        <v>3092</v>
      </c>
      <c r="D150" s="53" t="s">
        <v>17</v>
      </c>
      <c r="E150" s="53" t="s">
        <v>3093</v>
      </c>
      <c r="F150" s="53" t="s">
        <v>98</v>
      </c>
      <c r="G150" s="53" t="s">
        <v>3094</v>
      </c>
      <c r="H150" s="53" t="s">
        <v>21</v>
      </c>
      <c r="I150" s="53" t="s">
        <v>3673</v>
      </c>
      <c r="J150" s="53" t="s">
        <v>91</v>
      </c>
      <c r="K150" s="53" t="s">
        <v>92</v>
      </c>
      <c r="L150" s="53" t="s">
        <v>23</v>
      </c>
      <c r="M150" s="180"/>
      <c r="N150" s="243"/>
      <c r="O150" s="243"/>
      <c r="P150" s="238"/>
    </row>
    <row r="151" spans="1:16" ht="36" x14ac:dyDescent="0.25">
      <c r="A151" s="240"/>
      <c r="B151" s="180"/>
      <c r="C151" s="53" t="s">
        <v>3095</v>
      </c>
      <c r="D151" s="53" t="s">
        <v>17</v>
      </c>
      <c r="E151" s="53" t="s">
        <v>460</v>
      </c>
      <c r="F151" s="53" t="s">
        <v>214</v>
      </c>
      <c r="G151" s="53" t="s">
        <v>461</v>
      </c>
      <c r="H151" s="53" t="s">
        <v>21</v>
      </c>
      <c r="I151" s="53" t="s">
        <v>3674</v>
      </c>
      <c r="J151" s="53" t="s">
        <v>91</v>
      </c>
      <c r="K151" s="53" t="s">
        <v>92</v>
      </c>
      <c r="L151" s="53" t="s">
        <v>23</v>
      </c>
      <c r="M151" s="180"/>
      <c r="N151" s="243"/>
      <c r="O151" s="243"/>
      <c r="P151" s="238"/>
    </row>
    <row r="152" spans="1:16" ht="25" customHeight="1" x14ac:dyDescent="0.25">
      <c r="A152" s="240"/>
      <c r="B152" s="180"/>
      <c r="C152" s="53" t="s">
        <v>2933</v>
      </c>
      <c r="D152" s="53" t="s">
        <v>26</v>
      </c>
      <c r="E152" s="53" t="s">
        <v>614</v>
      </c>
      <c r="F152" s="53" t="s">
        <v>3096</v>
      </c>
      <c r="G152" s="53" t="s">
        <v>3097</v>
      </c>
      <c r="H152" s="53" t="s">
        <v>111</v>
      </c>
      <c r="I152" s="53" t="s">
        <v>3210</v>
      </c>
      <c r="J152" s="53" t="s">
        <v>72</v>
      </c>
      <c r="K152" s="53" t="s">
        <v>117</v>
      </c>
      <c r="L152" s="53" t="s">
        <v>23</v>
      </c>
      <c r="M152" s="180"/>
      <c r="N152" s="243"/>
      <c r="O152" s="243"/>
      <c r="P152" s="238"/>
    </row>
    <row r="153" spans="1:16" ht="25" customHeight="1" x14ac:dyDescent="0.25">
      <c r="A153" s="241"/>
      <c r="B153" s="179"/>
      <c r="C153" s="53" t="s">
        <v>2907</v>
      </c>
      <c r="D153" s="53" t="s">
        <v>26</v>
      </c>
      <c r="E153" s="53" t="s">
        <v>656</v>
      </c>
      <c r="F153" s="53" t="s">
        <v>1604</v>
      </c>
      <c r="G153" s="53" t="s">
        <v>2909</v>
      </c>
      <c r="H153" s="53" t="s">
        <v>62</v>
      </c>
      <c r="I153" s="53" t="s">
        <v>3251</v>
      </c>
      <c r="J153" s="53" t="s">
        <v>31</v>
      </c>
      <c r="K153" s="53" t="s">
        <v>63</v>
      </c>
      <c r="L153" s="53" t="s">
        <v>23</v>
      </c>
      <c r="M153" s="179"/>
      <c r="N153" s="244"/>
      <c r="O153" s="244"/>
      <c r="P153" s="238"/>
    </row>
    <row r="154" spans="1:16" ht="25" customHeight="1" x14ac:dyDescent="0.25">
      <c r="A154" s="239" t="s">
        <v>3098</v>
      </c>
      <c r="B154" s="178" t="s">
        <v>3099</v>
      </c>
      <c r="C154" s="53" t="s">
        <v>3100</v>
      </c>
      <c r="D154" s="53" t="s">
        <v>17</v>
      </c>
      <c r="E154" s="53" t="s">
        <v>136</v>
      </c>
      <c r="F154" s="53" t="s">
        <v>3101</v>
      </c>
      <c r="G154" s="53" t="s">
        <v>131</v>
      </c>
      <c r="H154" s="53" t="s">
        <v>21</v>
      </c>
      <c r="I154" s="53" t="s">
        <v>3230</v>
      </c>
      <c r="J154" s="53" t="s">
        <v>138</v>
      </c>
      <c r="K154" s="53" t="s">
        <v>133</v>
      </c>
      <c r="L154" s="53" t="s">
        <v>23</v>
      </c>
      <c r="M154" s="178">
        <v>0</v>
      </c>
      <c r="N154" s="242">
        <v>15</v>
      </c>
      <c r="O154" s="242">
        <v>0</v>
      </c>
      <c r="P154" s="238"/>
    </row>
    <row r="155" spans="1:16" ht="25" customHeight="1" x14ac:dyDescent="0.25">
      <c r="A155" s="241"/>
      <c r="B155" s="179"/>
      <c r="C155" s="53" t="s">
        <v>2663</v>
      </c>
      <c r="D155" s="53" t="s">
        <v>121</v>
      </c>
      <c r="E155" s="53" t="s">
        <v>2664</v>
      </c>
      <c r="F155" s="53" t="s">
        <v>151</v>
      </c>
      <c r="G155" s="53" t="s">
        <v>29</v>
      </c>
      <c r="H155" s="53" t="s">
        <v>153</v>
      </c>
      <c r="I155" s="53" t="s">
        <v>3399</v>
      </c>
      <c r="J155" s="53" t="s">
        <v>124</v>
      </c>
      <c r="K155" s="53" t="s">
        <v>92</v>
      </c>
      <c r="L155" s="53" t="s">
        <v>23</v>
      </c>
      <c r="M155" s="179"/>
      <c r="N155" s="244"/>
      <c r="O155" s="244"/>
      <c r="P155" s="238"/>
    </row>
    <row r="156" spans="1:16" ht="25" customHeight="1" x14ac:dyDescent="0.25">
      <c r="A156" s="237" t="s">
        <v>3102</v>
      </c>
      <c r="B156" s="248" t="s">
        <v>15</v>
      </c>
      <c r="C156" s="53" t="s">
        <v>3103</v>
      </c>
      <c r="D156" s="53" t="s">
        <v>17</v>
      </c>
      <c r="E156" s="53" t="s">
        <v>136</v>
      </c>
      <c r="F156" s="53" t="s">
        <v>89</v>
      </c>
      <c r="G156" s="53" t="s">
        <v>131</v>
      </c>
      <c r="H156" s="53" t="s">
        <v>21</v>
      </c>
      <c r="I156" s="53" t="s">
        <v>3675</v>
      </c>
      <c r="J156" s="53" t="s">
        <v>138</v>
      </c>
      <c r="K156" s="53" t="s">
        <v>133</v>
      </c>
      <c r="L156" s="53" t="s">
        <v>23</v>
      </c>
      <c r="M156" s="248" t="s">
        <v>233</v>
      </c>
      <c r="N156" s="249">
        <v>53</v>
      </c>
      <c r="O156" s="249">
        <v>38</v>
      </c>
      <c r="P156" s="238"/>
    </row>
    <row r="157" spans="1:16" ht="25" customHeight="1" x14ac:dyDescent="0.25">
      <c r="A157" s="237"/>
      <c r="B157" s="248"/>
      <c r="C157" s="53" t="s">
        <v>3104</v>
      </c>
      <c r="D157" s="53" t="s">
        <v>26</v>
      </c>
      <c r="E157" s="53" t="s">
        <v>585</v>
      </c>
      <c r="F157" s="53" t="s">
        <v>476</v>
      </c>
      <c r="G157" s="53" t="s">
        <v>586</v>
      </c>
      <c r="H157" s="53" t="s">
        <v>264</v>
      </c>
      <c r="I157" s="53" t="s">
        <v>3210</v>
      </c>
      <c r="J157" s="53" t="s">
        <v>474</v>
      </c>
      <c r="K157" s="53" t="s">
        <v>23</v>
      </c>
      <c r="L157" s="53" t="s">
        <v>282</v>
      </c>
      <c r="M157" s="248"/>
      <c r="N157" s="249"/>
      <c r="O157" s="249"/>
      <c r="P157" s="238"/>
    </row>
    <row r="158" spans="1:16" ht="25" customHeight="1" x14ac:dyDescent="0.25">
      <c r="A158" s="237"/>
      <c r="B158" s="248"/>
      <c r="C158" s="53" t="s">
        <v>3105</v>
      </c>
      <c r="D158" s="53" t="s">
        <v>47</v>
      </c>
      <c r="E158" s="53" t="s">
        <v>2134</v>
      </c>
      <c r="F158" s="53" t="s">
        <v>659</v>
      </c>
      <c r="G158" s="53" t="s">
        <v>29</v>
      </c>
      <c r="H158" s="53" t="s">
        <v>534</v>
      </c>
      <c r="I158" s="53" t="s">
        <v>29</v>
      </c>
      <c r="J158" s="53" t="s">
        <v>204</v>
      </c>
      <c r="K158" s="53" t="s">
        <v>23</v>
      </c>
      <c r="L158" s="53" t="s">
        <v>738</v>
      </c>
      <c r="M158" s="248"/>
      <c r="N158" s="249"/>
      <c r="O158" s="249"/>
      <c r="P158" s="238"/>
    </row>
    <row r="159" spans="1:16" ht="25" customHeight="1" x14ac:dyDescent="0.25">
      <c r="A159" s="237"/>
      <c r="B159" s="248"/>
      <c r="C159" s="53" t="s">
        <v>3106</v>
      </c>
      <c r="D159" s="53" t="s">
        <v>47</v>
      </c>
      <c r="E159" s="53" t="s">
        <v>48</v>
      </c>
      <c r="F159" s="53" t="s">
        <v>1033</v>
      </c>
      <c r="G159" s="53" t="s">
        <v>29</v>
      </c>
      <c r="H159" s="53" t="s">
        <v>21</v>
      </c>
      <c r="I159" s="53" t="s">
        <v>29</v>
      </c>
      <c r="J159" s="53" t="s">
        <v>1168</v>
      </c>
      <c r="K159" s="53" t="s">
        <v>73</v>
      </c>
      <c r="L159" s="53" t="s">
        <v>23</v>
      </c>
      <c r="M159" s="248"/>
      <c r="N159" s="249"/>
      <c r="O159" s="249"/>
      <c r="P159" s="238"/>
    </row>
    <row r="160" spans="1:16" ht="25" customHeight="1" x14ac:dyDescent="0.25">
      <c r="A160" s="237"/>
      <c r="B160" s="248"/>
      <c r="C160" s="53" t="s">
        <v>3107</v>
      </c>
      <c r="D160" s="53" t="s">
        <v>47</v>
      </c>
      <c r="E160" s="53" t="s">
        <v>896</v>
      </c>
      <c r="F160" s="53" t="s">
        <v>2931</v>
      </c>
      <c r="G160" s="53" t="s">
        <v>29</v>
      </c>
      <c r="H160" s="53" t="s">
        <v>534</v>
      </c>
      <c r="I160" s="53" t="s">
        <v>29</v>
      </c>
      <c r="J160" s="53" t="s">
        <v>360</v>
      </c>
      <c r="K160" s="53" t="s">
        <v>23</v>
      </c>
      <c r="L160" s="53" t="s">
        <v>1698</v>
      </c>
      <c r="M160" s="248"/>
      <c r="N160" s="249"/>
      <c r="O160" s="249"/>
      <c r="P160" s="238"/>
    </row>
    <row r="161" spans="1:16" ht="25" customHeight="1" x14ac:dyDescent="0.25">
      <c r="A161" s="239" t="s">
        <v>3108</v>
      </c>
      <c r="B161" s="178" t="s">
        <v>525</v>
      </c>
      <c r="C161" s="53" t="s">
        <v>3109</v>
      </c>
      <c r="D161" s="53" t="s">
        <v>17</v>
      </c>
      <c r="E161" s="53" t="s">
        <v>3110</v>
      </c>
      <c r="F161" s="53" t="s">
        <v>19</v>
      </c>
      <c r="G161" s="53" t="s">
        <v>131</v>
      </c>
      <c r="H161" s="53" t="s">
        <v>21</v>
      </c>
      <c r="I161" s="53" t="s">
        <v>3590</v>
      </c>
      <c r="J161" s="53" t="s">
        <v>22</v>
      </c>
      <c r="K161" s="53" t="s">
        <v>23</v>
      </c>
      <c r="L161" s="53" t="s">
        <v>24</v>
      </c>
      <c r="M161" s="178">
        <v>20</v>
      </c>
      <c r="N161" s="242">
        <v>27</v>
      </c>
      <c r="O161" s="242">
        <v>7</v>
      </c>
      <c r="P161" s="238"/>
    </row>
    <row r="162" spans="1:16" ht="25" customHeight="1" x14ac:dyDescent="0.25">
      <c r="A162" s="240"/>
      <c r="B162" s="180"/>
      <c r="C162" s="53" t="s">
        <v>2561</v>
      </c>
      <c r="D162" s="53" t="s">
        <v>26</v>
      </c>
      <c r="E162" s="53" t="s">
        <v>3111</v>
      </c>
      <c r="F162" s="53" t="s">
        <v>266</v>
      </c>
      <c r="G162" s="53" t="s">
        <v>29</v>
      </c>
      <c r="H162" s="53" t="s">
        <v>67</v>
      </c>
      <c r="I162" s="53" t="s">
        <v>3210</v>
      </c>
      <c r="J162" s="53" t="s">
        <v>72</v>
      </c>
      <c r="K162" s="53" t="s">
        <v>133</v>
      </c>
      <c r="L162" s="53" t="s">
        <v>23</v>
      </c>
      <c r="M162" s="180"/>
      <c r="N162" s="243"/>
      <c r="O162" s="243"/>
      <c r="P162" s="238"/>
    </row>
    <row r="163" spans="1:16" ht="25" customHeight="1" x14ac:dyDescent="0.25">
      <c r="A163" s="241"/>
      <c r="B163" s="179"/>
      <c r="C163" s="53" t="s">
        <v>3112</v>
      </c>
      <c r="D163" s="53" t="s">
        <v>121</v>
      </c>
      <c r="E163" s="53" t="s">
        <v>53</v>
      </c>
      <c r="F163" s="53" t="s">
        <v>1520</v>
      </c>
      <c r="G163" s="53" t="s">
        <v>29</v>
      </c>
      <c r="H163" s="53" t="s">
        <v>153</v>
      </c>
      <c r="I163" s="53" t="s">
        <v>3214</v>
      </c>
      <c r="J163" s="53" t="s">
        <v>72</v>
      </c>
      <c r="K163" s="53">
        <v>2</v>
      </c>
      <c r="L163" s="53" t="s">
        <v>23</v>
      </c>
      <c r="M163" s="179"/>
      <c r="N163" s="244"/>
      <c r="O163" s="244"/>
      <c r="P163" s="238"/>
    </row>
    <row r="164" spans="1:16" ht="25" customHeight="1" x14ac:dyDescent="0.25">
      <c r="A164" s="239" t="s">
        <v>3113</v>
      </c>
      <c r="B164" s="178" t="s">
        <v>100</v>
      </c>
      <c r="C164" s="53" t="s">
        <v>2061</v>
      </c>
      <c r="D164" s="53" t="s">
        <v>26</v>
      </c>
      <c r="E164" s="53" t="s">
        <v>3114</v>
      </c>
      <c r="F164" s="53" t="s">
        <v>674</v>
      </c>
      <c r="G164" s="53" t="s">
        <v>1755</v>
      </c>
      <c r="H164" s="53" t="s">
        <v>222</v>
      </c>
      <c r="I164" s="53" t="s">
        <v>3210</v>
      </c>
      <c r="J164" s="53" t="s">
        <v>474</v>
      </c>
      <c r="K164" s="53" t="s">
        <v>23</v>
      </c>
      <c r="L164" s="53" t="s">
        <v>282</v>
      </c>
      <c r="M164" s="178">
        <v>0</v>
      </c>
      <c r="N164" s="242">
        <v>111.5</v>
      </c>
      <c r="O164" s="242">
        <v>76</v>
      </c>
      <c r="P164" s="238"/>
    </row>
    <row r="165" spans="1:16" ht="25" customHeight="1" x14ac:dyDescent="0.25">
      <c r="A165" s="240"/>
      <c r="B165" s="180"/>
      <c r="C165" s="53" t="s">
        <v>2724</v>
      </c>
      <c r="D165" s="53" t="s">
        <v>26</v>
      </c>
      <c r="E165" s="53" t="s">
        <v>3115</v>
      </c>
      <c r="F165" s="53" t="s">
        <v>35</v>
      </c>
      <c r="G165" s="53" t="s">
        <v>2673</v>
      </c>
      <c r="H165" s="53" t="s">
        <v>222</v>
      </c>
      <c r="I165" s="53" t="s">
        <v>3375</v>
      </c>
      <c r="J165" s="53" t="s">
        <v>474</v>
      </c>
      <c r="K165" s="53" t="s">
        <v>23</v>
      </c>
      <c r="L165" s="53" t="s">
        <v>282</v>
      </c>
      <c r="M165" s="180"/>
      <c r="N165" s="243"/>
      <c r="O165" s="243"/>
      <c r="P165" s="238"/>
    </row>
    <row r="166" spans="1:16" ht="25" customHeight="1" x14ac:dyDescent="0.25">
      <c r="A166" s="240"/>
      <c r="B166" s="180"/>
      <c r="C166" s="53" t="s">
        <v>2225</v>
      </c>
      <c r="D166" s="53" t="s">
        <v>26</v>
      </c>
      <c r="E166" s="53" t="s">
        <v>3116</v>
      </c>
      <c r="F166" s="53" t="s">
        <v>35</v>
      </c>
      <c r="G166" s="53" t="s">
        <v>2227</v>
      </c>
      <c r="H166" s="53" t="s">
        <v>566</v>
      </c>
      <c r="I166" s="53" t="s">
        <v>3436</v>
      </c>
      <c r="J166" s="53" t="s">
        <v>474</v>
      </c>
      <c r="K166" s="53" t="s">
        <v>23</v>
      </c>
      <c r="L166" s="53" t="s">
        <v>282</v>
      </c>
      <c r="M166" s="180"/>
      <c r="N166" s="243"/>
      <c r="O166" s="243"/>
      <c r="P166" s="238"/>
    </row>
    <row r="167" spans="1:16" ht="25" customHeight="1" x14ac:dyDescent="0.25">
      <c r="A167" s="240"/>
      <c r="B167" s="180"/>
      <c r="C167" s="53" t="s">
        <v>3117</v>
      </c>
      <c r="D167" s="53" t="s">
        <v>26</v>
      </c>
      <c r="E167" s="53" t="s">
        <v>3118</v>
      </c>
      <c r="F167" s="53" t="s">
        <v>1025</v>
      </c>
      <c r="G167" s="53" t="s">
        <v>3119</v>
      </c>
      <c r="H167" s="53" t="s">
        <v>21</v>
      </c>
      <c r="I167" s="53" t="s">
        <v>3249</v>
      </c>
      <c r="J167" s="53" t="s">
        <v>85</v>
      </c>
      <c r="K167" s="53" t="s">
        <v>23</v>
      </c>
      <c r="L167" s="53" t="s">
        <v>205</v>
      </c>
      <c r="M167" s="180"/>
      <c r="N167" s="243"/>
      <c r="O167" s="243"/>
      <c r="P167" s="238"/>
    </row>
    <row r="168" spans="1:16" ht="25" customHeight="1" x14ac:dyDescent="0.25">
      <c r="A168" s="240"/>
      <c r="B168" s="180"/>
      <c r="C168" s="53" t="s">
        <v>1872</v>
      </c>
      <c r="D168" s="53" t="s">
        <v>26</v>
      </c>
      <c r="E168" s="53" t="s">
        <v>1638</v>
      </c>
      <c r="F168" s="53" t="s">
        <v>1877</v>
      </c>
      <c r="G168" s="53" t="s">
        <v>1874</v>
      </c>
      <c r="H168" s="53" t="s">
        <v>153</v>
      </c>
      <c r="I168" s="53" t="s">
        <v>3325</v>
      </c>
      <c r="J168" s="53" t="s">
        <v>72</v>
      </c>
      <c r="K168" s="53" t="s">
        <v>154</v>
      </c>
      <c r="L168" s="53" t="s">
        <v>23</v>
      </c>
      <c r="M168" s="180"/>
      <c r="N168" s="243"/>
      <c r="O168" s="243"/>
      <c r="P168" s="238"/>
    </row>
    <row r="169" spans="1:16" ht="25" customHeight="1" x14ac:dyDescent="0.25">
      <c r="A169" s="240"/>
      <c r="B169" s="180"/>
      <c r="C169" s="53" t="s">
        <v>1868</v>
      </c>
      <c r="D169" s="53" t="s">
        <v>26</v>
      </c>
      <c r="E169" s="53" t="s">
        <v>3120</v>
      </c>
      <c r="F169" s="53" t="s">
        <v>3047</v>
      </c>
      <c r="G169" s="53" t="s">
        <v>1870</v>
      </c>
      <c r="H169" s="53" t="s">
        <v>62</v>
      </c>
      <c r="I169" s="53" t="s">
        <v>3210</v>
      </c>
      <c r="J169" s="53" t="s">
        <v>623</v>
      </c>
      <c r="K169" s="53" t="s">
        <v>92</v>
      </c>
      <c r="L169" s="53" t="s">
        <v>23</v>
      </c>
      <c r="M169" s="180"/>
      <c r="N169" s="243"/>
      <c r="O169" s="243"/>
      <c r="P169" s="238"/>
    </row>
    <row r="170" spans="1:16" ht="25" customHeight="1" x14ac:dyDescent="0.25">
      <c r="A170" s="240"/>
      <c r="B170" s="180"/>
      <c r="C170" s="53" t="s">
        <v>2825</v>
      </c>
      <c r="D170" s="53" t="s">
        <v>26</v>
      </c>
      <c r="E170" s="53" t="s">
        <v>69</v>
      </c>
      <c r="F170" s="53" t="s">
        <v>3121</v>
      </c>
      <c r="G170" s="53" t="s">
        <v>2826</v>
      </c>
      <c r="H170" s="53" t="s">
        <v>67</v>
      </c>
      <c r="I170" s="53" t="s">
        <v>3249</v>
      </c>
      <c r="J170" s="53" t="s">
        <v>72</v>
      </c>
      <c r="K170" s="53" t="s">
        <v>133</v>
      </c>
      <c r="L170" s="53" t="s">
        <v>23</v>
      </c>
      <c r="M170" s="180"/>
      <c r="N170" s="243"/>
      <c r="O170" s="243"/>
      <c r="P170" s="238"/>
    </row>
    <row r="171" spans="1:16" ht="25" customHeight="1" x14ac:dyDescent="0.25">
      <c r="A171" s="240"/>
      <c r="B171" s="180"/>
      <c r="C171" s="53" t="s">
        <v>1243</v>
      </c>
      <c r="D171" s="53" t="s">
        <v>26</v>
      </c>
      <c r="E171" s="53" t="s">
        <v>1244</v>
      </c>
      <c r="F171" s="53" t="s">
        <v>659</v>
      </c>
      <c r="G171" s="53" t="s">
        <v>1246</v>
      </c>
      <c r="H171" s="53" t="s">
        <v>119</v>
      </c>
      <c r="I171" s="53" t="s">
        <v>3249</v>
      </c>
      <c r="J171" s="53" t="s">
        <v>72</v>
      </c>
      <c r="K171" s="53" t="s">
        <v>38</v>
      </c>
      <c r="L171" s="53" t="s">
        <v>23</v>
      </c>
      <c r="M171" s="180"/>
      <c r="N171" s="243"/>
      <c r="O171" s="243"/>
      <c r="P171" s="238"/>
    </row>
    <row r="172" spans="1:16" ht="25" customHeight="1" x14ac:dyDescent="0.25">
      <c r="A172" s="240"/>
      <c r="B172" s="180"/>
      <c r="C172" s="53" t="s">
        <v>2967</v>
      </c>
      <c r="D172" s="53" t="s">
        <v>26</v>
      </c>
      <c r="E172" s="53" t="s">
        <v>2968</v>
      </c>
      <c r="F172" s="53" t="s">
        <v>345</v>
      </c>
      <c r="G172" s="53" t="s">
        <v>2969</v>
      </c>
      <c r="H172" s="53" t="s">
        <v>62</v>
      </c>
      <c r="I172" s="53" t="s">
        <v>3249</v>
      </c>
      <c r="J172" s="53" t="s">
        <v>149</v>
      </c>
      <c r="K172" s="53" t="s">
        <v>133</v>
      </c>
      <c r="L172" s="53" t="s">
        <v>23</v>
      </c>
      <c r="M172" s="180"/>
      <c r="N172" s="243"/>
      <c r="O172" s="243"/>
      <c r="P172" s="238"/>
    </row>
    <row r="173" spans="1:16" ht="25" customHeight="1" x14ac:dyDescent="0.25">
      <c r="A173" s="241"/>
      <c r="B173" s="179"/>
      <c r="C173" s="53" t="s">
        <v>2253</v>
      </c>
      <c r="D173" s="53" t="s">
        <v>26</v>
      </c>
      <c r="E173" s="53" t="s">
        <v>3122</v>
      </c>
      <c r="F173" s="53" t="s">
        <v>1871</v>
      </c>
      <c r="G173" s="53" t="s">
        <v>2255</v>
      </c>
      <c r="H173" s="53" t="s">
        <v>351</v>
      </c>
      <c r="I173" s="53" t="s">
        <v>3239</v>
      </c>
      <c r="J173" s="53" t="s">
        <v>149</v>
      </c>
      <c r="K173" s="53" t="s">
        <v>63</v>
      </c>
      <c r="L173" s="53" t="s">
        <v>23</v>
      </c>
      <c r="M173" s="179"/>
      <c r="N173" s="244"/>
      <c r="O173" s="244"/>
      <c r="P173" s="238"/>
    </row>
    <row r="174" spans="1:16" ht="25" customHeight="1" x14ac:dyDescent="0.25">
      <c r="A174" s="239" t="s">
        <v>3123</v>
      </c>
      <c r="B174" s="178" t="s">
        <v>100</v>
      </c>
      <c r="C174" s="53" t="s">
        <v>2561</v>
      </c>
      <c r="D174" s="53" t="s">
        <v>26</v>
      </c>
      <c r="E174" s="53" t="s">
        <v>3124</v>
      </c>
      <c r="F174" s="53" t="s">
        <v>1008</v>
      </c>
      <c r="G174" s="53" t="s">
        <v>29</v>
      </c>
      <c r="H174" s="53" t="s">
        <v>222</v>
      </c>
      <c r="I174" s="53" t="s">
        <v>3210</v>
      </c>
      <c r="J174" s="53" t="s">
        <v>72</v>
      </c>
      <c r="K174" s="53" t="s">
        <v>45</v>
      </c>
      <c r="L174" s="53" t="s">
        <v>23</v>
      </c>
      <c r="M174" s="178">
        <v>0</v>
      </c>
      <c r="N174" s="242">
        <v>10.199999999999999</v>
      </c>
      <c r="O174" s="242">
        <v>0</v>
      </c>
      <c r="P174" s="238"/>
    </row>
    <row r="175" spans="1:16" ht="25" customHeight="1" x14ac:dyDescent="0.25">
      <c r="A175" s="240"/>
      <c r="B175" s="180"/>
      <c r="C175" s="53" t="s">
        <v>3031</v>
      </c>
      <c r="D175" s="53" t="s">
        <v>121</v>
      </c>
      <c r="E175" s="53" t="s">
        <v>1619</v>
      </c>
      <c r="F175" s="53" t="s">
        <v>546</v>
      </c>
      <c r="G175" s="53" t="s">
        <v>29</v>
      </c>
      <c r="H175" s="53" t="s">
        <v>30</v>
      </c>
      <c r="I175" s="53" t="s">
        <v>3676</v>
      </c>
      <c r="J175" s="53" t="s">
        <v>567</v>
      </c>
      <c r="K175" s="53" t="s">
        <v>3125</v>
      </c>
      <c r="L175" s="53" t="s">
        <v>23</v>
      </c>
      <c r="M175" s="180"/>
      <c r="N175" s="243"/>
      <c r="O175" s="243"/>
      <c r="P175" s="238"/>
    </row>
    <row r="176" spans="1:16" ht="25" customHeight="1" x14ac:dyDescent="0.25">
      <c r="A176" s="241"/>
      <c r="B176" s="179"/>
      <c r="C176" s="53" t="s">
        <v>1872</v>
      </c>
      <c r="D176" s="53" t="s">
        <v>26</v>
      </c>
      <c r="E176" s="53" t="s">
        <v>1638</v>
      </c>
      <c r="F176" s="53" t="s">
        <v>127</v>
      </c>
      <c r="G176" s="53" t="s">
        <v>29</v>
      </c>
      <c r="H176" s="53" t="s">
        <v>84</v>
      </c>
      <c r="I176" s="53" t="s">
        <v>3210</v>
      </c>
      <c r="J176" s="53" t="s">
        <v>72</v>
      </c>
      <c r="K176" s="53" t="s">
        <v>45</v>
      </c>
      <c r="L176" s="53" t="s">
        <v>23</v>
      </c>
      <c r="M176" s="179"/>
      <c r="N176" s="244"/>
      <c r="O176" s="244"/>
      <c r="P176" s="238"/>
    </row>
    <row r="177" spans="1:16" ht="36" x14ac:dyDescent="0.25">
      <c r="A177" s="239" t="s">
        <v>3126</v>
      </c>
      <c r="B177" s="178" t="s">
        <v>3127</v>
      </c>
      <c r="C177" s="53" t="s">
        <v>3128</v>
      </c>
      <c r="D177" s="53" t="s">
        <v>17</v>
      </c>
      <c r="E177" s="53" t="s">
        <v>3129</v>
      </c>
      <c r="F177" s="53" t="s">
        <v>166</v>
      </c>
      <c r="G177" s="53" t="s">
        <v>3130</v>
      </c>
      <c r="H177" s="53" t="s">
        <v>21</v>
      </c>
      <c r="I177" s="53" t="s">
        <v>3257</v>
      </c>
      <c r="J177" s="53" t="s">
        <v>91</v>
      </c>
      <c r="K177" s="53" t="s">
        <v>92</v>
      </c>
      <c r="L177" s="53" t="s">
        <v>23</v>
      </c>
      <c r="M177" s="178">
        <v>0</v>
      </c>
      <c r="N177" s="242">
        <v>39</v>
      </c>
      <c r="O177" s="242">
        <v>26</v>
      </c>
      <c r="P177" s="238"/>
    </row>
    <row r="178" spans="1:16" ht="25" customHeight="1" x14ac:dyDescent="0.25">
      <c r="A178" s="240"/>
      <c r="B178" s="180"/>
      <c r="C178" s="53" t="s">
        <v>2853</v>
      </c>
      <c r="D178" s="53" t="s">
        <v>26</v>
      </c>
      <c r="E178" s="53" t="s">
        <v>3131</v>
      </c>
      <c r="F178" s="53" t="s">
        <v>2855</v>
      </c>
      <c r="G178" s="53" t="s">
        <v>29</v>
      </c>
      <c r="H178" s="53" t="s">
        <v>111</v>
      </c>
      <c r="I178" s="53" t="s">
        <v>3210</v>
      </c>
      <c r="J178" s="53" t="s">
        <v>85</v>
      </c>
      <c r="K178" s="53" t="s">
        <v>23</v>
      </c>
      <c r="L178" s="53" t="s">
        <v>2599</v>
      </c>
      <c r="M178" s="180"/>
      <c r="N178" s="243"/>
      <c r="O178" s="243"/>
      <c r="P178" s="238"/>
    </row>
    <row r="179" spans="1:16" ht="25" customHeight="1" x14ac:dyDescent="0.25">
      <c r="A179" s="241"/>
      <c r="B179" s="179"/>
      <c r="C179" s="53" t="s">
        <v>3132</v>
      </c>
      <c r="D179" s="53" t="s">
        <v>47</v>
      </c>
      <c r="E179" s="53" t="s">
        <v>3133</v>
      </c>
      <c r="F179" s="53" t="s">
        <v>476</v>
      </c>
      <c r="G179" s="53" t="s">
        <v>29</v>
      </c>
      <c r="H179" s="53" t="s">
        <v>21</v>
      </c>
      <c r="I179" s="53" t="s">
        <v>29</v>
      </c>
      <c r="J179" s="53" t="s">
        <v>1252</v>
      </c>
      <c r="K179" s="53" t="s">
        <v>45</v>
      </c>
      <c r="L179" s="53" t="s">
        <v>23</v>
      </c>
      <c r="M179" s="179"/>
      <c r="N179" s="244"/>
      <c r="O179" s="244"/>
      <c r="P179" s="238"/>
    </row>
    <row r="180" spans="1:16" ht="36" x14ac:dyDescent="0.25">
      <c r="A180" s="239" t="s">
        <v>3134</v>
      </c>
      <c r="B180" s="178" t="s">
        <v>29</v>
      </c>
      <c r="C180" s="53" t="s">
        <v>3135</v>
      </c>
      <c r="D180" s="53" t="s">
        <v>17</v>
      </c>
      <c r="E180" s="53" t="s">
        <v>522</v>
      </c>
      <c r="F180" s="53" t="s">
        <v>227</v>
      </c>
      <c r="G180" s="53" t="s">
        <v>1364</v>
      </c>
      <c r="H180" s="53" t="s">
        <v>21</v>
      </c>
      <c r="I180" s="53" t="s">
        <v>3590</v>
      </c>
      <c r="J180" s="53" t="s">
        <v>91</v>
      </c>
      <c r="K180" s="53" t="s">
        <v>92</v>
      </c>
      <c r="L180" s="53" t="s">
        <v>23</v>
      </c>
      <c r="M180" s="178">
        <v>0</v>
      </c>
      <c r="N180" s="242">
        <v>130</v>
      </c>
      <c r="O180" s="242">
        <v>120</v>
      </c>
      <c r="P180" s="238"/>
    </row>
    <row r="181" spans="1:16" ht="36" x14ac:dyDescent="0.25">
      <c r="A181" s="240"/>
      <c r="B181" s="180"/>
      <c r="C181" s="53" t="s">
        <v>3136</v>
      </c>
      <c r="D181" s="53" t="s">
        <v>17</v>
      </c>
      <c r="E181" s="53" t="s">
        <v>3137</v>
      </c>
      <c r="F181" s="53" t="s">
        <v>109</v>
      </c>
      <c r="G181" s="53" t="s">
        <v>131</v>
      </c>
      <c r="H181" s="53" t="s">
        <v>21</v>
      </c>
      <c r="I181" s="53" t="s">
        <v>3305</v>
      </c>
      <c r="J181" s="53" t="s">
        <v>105</v>
      </c>
      <c r="K181" s="53" t="s">
        <v>23</v>
      </c>
      <c r="L181" s="53" t="s">
        <v>106</v>
      </c>
      <c r="M181" s="180"/>
      <c r="N181" s="243"/>
      <c r="O181" s="243"/>
      <c r="P181" s="238"/>
    </row>
    <row r="182" spans="1:16" ht="36" x14ac:dyDescent="0.25">
      <c r="A182" s="240"/>
      <c r="B182" s="180"/>
      <c r="C182" s="53" t="s">
        <v>3138</v>
      </c>
      <c r="D182" s="53" t="s">
        <v>17</v>
      </c>
      <c r="E182" s="53" t="s">
        <v>3139</v>
      </c>
      <c r="F182" s="53" t="s">
        <v>103</v>
      </c>
      <c r="G182" s="53" t="s">
        <v>131</v>
      </c>
      <c r="H182" s="53" t="s">
        <v>21</v>
      </c>
      <c r="I182" s="53" t="s">
        <v>3224</v>
      </c>
      <c r="J182" s="53" t="s">
        <v>105</v>
      </c>
      <c r="K182" s="53" t="s">
        <v>23</v>
      </c>
      <c r="L182" s="53" t="s">
        <v>106</v>
      </c>
      <c r="M182" s="180"/>
      <c r="N182" s="243"/>
      <c r="O182" s="243"/>
      <c r="P182" s="238"/>
    </row>
    <row r="183" spans="1:16" ht="25" customHeight="1" x14ac:dyDescent="0.25">
      <c r="A183" s="240"/>
      <c r="B183" s="180"/>
      <c r="C183" s="53" t="s">
        <v>3140</v>
      </c>
      <c r="D183" s="53" t="s">
        <v>17</v>
      </c>
      <c r="E183" s="53" t="s">
        <v>3141</v>
      </c>
      <c r="F183" s="53" t="s">
        <v>98</v>
      </c>
      <c r="G183" s="53" t="s">
        <v>131</v>
      </c>
      <c r="H183" s="53" t="s">
        <v>21</v>
      </c>
      <c r="I183" s="53" t="s">
        <v>3295</v>
      </c>
      <c r="J183" s="53" t="s">
        <v>22</v>
      </c>
      <c r="K183" s="53" t="s">
        <v>23</v>
      </c>
      <c r="L183" s="53" t="s">
        <v>24</v>
      </c>
      <c r="M183" s="180"/>
      <c r="N183" s="243"/>
      <c r="O183" s="243"/>
      <c r="P183" s="238"/>
    </row>
    <row r="184" spans="1:16" ht="25" customHeight="1" x14ac:dyDescent="0.25">
      <c r="A184" s="240"/>
      <c r="B184" s="180"/>
      <c r="C184" s="53" t="s">
        <v>3142</v>
      </c>
      <c r="D184" s="53" t="s">
        <v>1101</v>
      </c>
      <c r="E184" s="53" t="s">
        <v>3143</v>
      </c>
      <c r="F184" s="53" t="s">
        <v>3047</v>
      </c>
      <c r="G184" s="53" t="s">
        <v>29</v>
      </c>
      <c r="H184" s="53" t="s">
        <v>21</v>
      </c>
      <c r="I184" s="53" t="s">
        <v>3210</v>
      </c>
      <c r="J184" s="53" t="s">
        <v>3083</v>
      </c>
      <c r="K184" s="53" t="s">
        <v>23</v>
      </c>
      <c r="L184" s="53" t="s">
        <v>24</v>
      </c>
      <c r="M184" s="180"/>
      <c r="N184" s="243"/>
      <c r="O184" s="243"/>
      <c r="P184" s="238"/>
    </row>
    <row r="185" spans="1:16" ht="25" customHeight="1" x14ac:dyDescent="0.25">
      <c r="A185" s="241"/>
      <c r="B185" s="179"/>
      <c r="C185" s="53" t="s">
        <v>3144</v>
      </c>
      <c r="D185" s="53" t="s">
        <v>1101</v>
      </c>
      <c r="E185" s="53" t="s">
        <v>3143</v>
      </c>
      <c r="F185" s="53" t="s">
        <v>3145</v>
      </c>
      <c r="G185" s="53" t="s">
        <v>29</v>
      </c>
      <c r="H185" s="53" t="s">
        <v>21</v>
      </c>
      <c r="I185" s="53" t="s">
        <v>3210</v>
      </c>
      <c r="J185" s="53" t="s">
        <v>3083</v>
      </c>
      <c r="K185" s="53" t="s">
        <v>23</v>
      </c>
      <c r="L185" s="53" t="s">
        <v>24</v>
      </c>
      <c r="M185" s="179"/>
      <c r="N185" s="244"/>
      <c r="O185" s="244"/>
      <c r="P185" s="238"/>
    </row>
    <row r="186" spans="1:16" ht="72" x14ac:dyDescent="0.25">
      <c r="A186" s="239" t="s">
        <v>3146</v>
      </c>
      <c r="B186" s="178" t="s">
        <v>100</v>
      </c>
      <c r="C186" s="53" t="s">
        <v>3147</v>
      </c>
      <c r="D186" s="53" t="s">
        <v>17</v>
      </c>
      <c r="E186" s="53" t="s">
        <v>3827</v>
      </c>
      <c r="F186" s="53" t="s">
        <v>95</v>
      </c>
      <c r="G186" s="53" t="s">
        <v>131</v>
      </c>
      <c r="H186" s="53" t="s">
        <v>111</v>
      </c>
      <c r="I186" s="70" t="s">
        <v>3739</v>
      </c>
      <c r="J186" s="53" t="s">
        <v>771</v>
      </c>
      <c r="K186" s="53" t="s">
        <v>23</v>
      </c>
      <c r="L186" s="53" t="s">
        <v>3148</v>
      </c>
      <c r="M186" s="178">
        <v>0</v>
      </c>
      <c r="N186" s="242">
        <v>168</v>
      </c>
      <c r="O186" s="242">
        <v>158</v>
      </c>
      <c r="P186" s="238"/>
    </row>
    <row r="187" spans="1:16" ht="36" x14ac:dyDescent="0.25">
      <c r="A187" s="240"/>
      <c r="B187" s="180"/>
      <c r="C187" s="53" t="s">
        <v>3149</v>
      </c>
      <c r="D187" s="53" t="s">
        <v>17</v>
      </c>
      <c r="E187" s="53" t="s">
        <v>1957</v>
      </c>
      <c r="F187" s="53" t="s">
        <v>89</v>
      </c>
      <c r="G187" s="53" t="s">
        <v>131</v>
      </c>
      <c r="H187" s="53" t="s">
        <v>21</v>
      </c>
      <c r="I187" s="53" t="s">
        <v>3350</v>
      </c>
      <c r="J187" s="53" t="s">
        <v>105</v>
      </c>
      <c r="K187" s="53" t="s">
        <v>23</v>
      </c>
      <c r="L187" s="53" t="s">
        <v>106</v>
      </c>
      <c r="M187" s="180"/>
      <c r="N187" s="243"/>
      <c r="O187" s="243"/>
      <c r="P187" s="238"/>
    </row>
    <row r="188" spans="1:16" ht="36" x14ac:dyDescent="0.25">
      <c r="A188" s="240"/>
      <c r="B188" s="180"/>
      <c r="C188" s="53" t="s">
        <v>3150</v>
      </c>
      <c r="D188" s="53" t="s">
        <v>17</v>
      </c>
      <c r="E188" s="53" t="s">
        <v>2641</v>
      </c>
      <c r="F188" s="53" t="s">
        <v>95</v>
      </c>
      <c r="G188" s="53" t="s">
        <v>131</v>
      </c>
      <c r="H188" s="53" t="s">
        <v>21</v>
      </c>
      <c r="I188" s="53" t="s">
        <v>3388</v>
      </c>
      <c r="J188" s="53" t="s">
        <v>105</v>
      </c>
      <c r="K188" s="53" t="s">
        <v>23</v>
      </c>
      <c r="L188" s="53" t="s">
        <v>106</v>
      </c>
      <c r="M188" s="180"/>
      <c r="N188" s="243"/>
      <c r="O188" s="243"/>
      <c r="P188" s="238"/>
    </row>
    <row r="189" spans="1:16" ht="25" customHeight="1" x14ac:dyDescent="0.25">
      <c r="A189" s="240"/>
      <c r="B189" s="180"/>
      <c r="C189" s="53" t="s">
        <v>3151</v>
      </c>
      <c r="D189" s="53" t="s">
        <v>17</v>
      </c>
      <c r="E189" s="53" t="s">
        <v>953</v>
      </c>
      <c r="F189" s="53" t="s">
        <v>187</v>
      </c>
      <c r="G189" s="53" t="s">
        <v>131</v>
      </c>
      <c r="H189" s="53" t="s">
        <v>21</v>
      </c>
      <c r="I189" s="53" t="s">
        <v>3388</v>
      </c>
      <c r="J189" s="53" t="s">
        <v>22</v>
      </c>
      <c r="K189" s="53" t="s">
        <v>23</v>
      </c>
      <c r="L189" s="53" t="s">
        <v>24</v>
      </c>
      <c r="M189" s="180"/>
      <c r="N189" s="243"/>
      <c r="O189" s="243"/>
      <c r="P189" s="238"/>
    </row>
    <row r="190" spans="1:16" ht="25" customHeight="1" x14ac:dyDescent="0.25">
      <c r="A190" s="241"/>
      <c r="B190" s="179"/>
      <c r="C190" s="53" t="s">
        <v>2561</v>
      </c>
      <c r="D190" s="53" t="s">
        <v>26</v>
      </c>
      <c r="E190" s="53" t="s">
        <v>53</v>
      </c>
      <c r="F190" s="53" t="s">
        <v>710</v>
      </c>
      <c r="G190" s="53" t="s">
        <v>29</v>
      </c>
      <c r="H190" s="53" t="s">
        <v>62</v>
      </c>
      <c r="I190" s="53" t="s">
        <v>3210</v>
      </c>
      <c r="J190" s="53" t="s">
        <v>72</v>
      </c>
      <c r="K190" s="53" t="s">
        <v>92</v>
      </c>
      <c r="L190" s="53" t="s">
        <v>23</v>
      </c>
      <c r="M190" s="179"/>
      <c r="N190" s="244"/>
      <c r="O190" s="244"/>
      <c r="P190" s="238"/>
    </row>
    <row r="191" spans="1:16" ht="36" x14ac:dyDescent="0.25">
      <c r="A191" s="59" t="s">
        <v>3152</v>
      </c>
      <c r="B191" s="53" t="s">
        <v>3153</v>
      </c>
      <c r="C191" s="53" t="s">
        <v>3154</v>
      </c>
      <c r="D191" s="53" t="s">
        <v>17</v>
      </c>
      <c r="E191" s="53" t="s">
        <v>3155</v>
      </c>
      <c r="F191" s="53" t="s">
        <v>227</v>
      </c>
      <c r="G191" s="53" t="s">
        <v>3156</v>
      </c>
      <c r="H191" s="53" t="s">
        <v>21</v>
      </c>
      <c r="I191" s="53" t="s">
        <v>3295</v>
      </c>
      <c r="J191" s="53" t="s">
        <v>91</v>
      </c>
      <c r="K191" s="53" t="s">
        <v>92</v>
      </c>
      <c r="L191" s="53" t="s">
        <v>23</v>
      </c>
      <c r="M191" s="53">
        <v>0</v>
      </c>
      <c r="N191" s="101">
        <v>10</v>
      </c>
      <c r="O191" s="101">
        <v>0</v>
      </c>
      <c r="P191" s="60"/>
    </row>
    <row r="192" spans="1:16" ht="25" customHeight="1" x14ac:dyDescent="0.25">
      <c r="A192" s="126" t="s">
        <v>3825</v>
      </c>
      <c r="B192" s="127"/>
      <c r="C192" s="125" t="s">
        <v>1344</v>
      </c>
      <c r="D192" s="125" t="s">
        <v>1101</v>
      </c>
      <c r="E192" s="125" t="s">
        <v>34</v>
      </c>
      <c r="F192" s="125" t="s">
        <v>35</v>
      </c>
      <c r="G192" s="125" t="s">
        <v>29</v>
      </c>
      <c r="H192" s="125" t="s">
        <v>534</v>
      </c>
      <c r="I192" s="125"/>
      <c r="J192" s="125" t="s">
        <v>29</v>
      </c>
      <c r="K192" s="125" t="s">
        <v>23</v>
      </c>
      <c r="L192" s="127">
        <v>3</v>
      </c>
      <c r="M192" s="127">
        <v>0</v>
      </c>
      <c r="N192" s="128">
        <v>3</v>
      </c>
      <c r="O192" s="128">
        <v>3</v>
      </c>
      <c r="P192" s="60"/>
    </row>
    <row r="193" spans="1:16" ht="36" x14ac:dyDescent="0.25">
      <c r="A193" s="239" t="s">
        <v>3157</v>
      </c>
      <c r="B193" s="178" t="s">
        <v>1602</v>
      </c>
      <c r="C193" s="53" t="s">
        <v>3158</v>
      </c>
      <c r="D193" s="53" t="s">
        <v>17</v>
      </c>
      <c r="E193" s="53" t="s">
        <v>3159</v>
      </c>
      <c r="F193" s="53" t="s">
        <v>180</v>
      </c>
      <c r="G193" s="53" t="s">
        <v>3160</v>
      </c>
      <c r="H193" s="53" t="s">
        <v>21</v>
      </c>
      <c r="I193" s="53" t="s">
        <v>3295</v>
      </c>
      <c r="J193" s="53" t="s">
        <v>91</v>
      </c>
      <c r="K193" s="53" t="s">
        <v>92</v>
      </c>
      <c r="L193" s="53" t="s">
        <v>23</v>
      </c>
      <c r="M193" s="178">
        <v>0</v>
      </c>
      <c r="N193" s="242">
        <v>36</v>
      </c>
      <c r="O193" s="242">
        <v>26</v>
      </c>
      <c r="P193" s="238"/>
    </row>
    <row r="194" spans="1:16" ht="25" customHeight="1" x14ac:dyDescent="0.25">
      <c r="A194" s="241"/>
      <c r="B194" s="179"/>
      <c r="C194" s="53" t="s">
        <v>1696</v>
      </c>
      <c r="D194" s="53" t="s">
        <v>26</v>
      </c>
      <c r="E194" s="53" t="s">
        <v>53</v>
      </c>
      <c r="F194" s="53" t="s">
        <v>635</v>
      </c>
      <c r="G194" s="53" t="s">
        <v>1697</v>
      </c>
      <c r="H194" s="53" t="s">
        <v>111</v>
      </c>
      <c r="I194" s="53" t="s">
        <v>3249</v>
      </c>
      <c r="J194" s="53" t="s">
        <v>85</v>
      </c>
      <c r="K194" s="53" t="s">
        <v>23</v>
      </c>
      <c r="L194" s="53" t="s">
        <v>2599</v>
      </c>
      <c r="M194" s="179"/>
      <c r="N194" s="244"/>
      <c r="O194" s="244"/>
      <c r="P194" s="238"/>
    </row>
    <row r="195" spans="1:16" ht="36" x14ac:dyDescent="0.25">
      <c r="A195" s="239" t="s">
        <v>3161</v>
      </c>
      <c r="B195" s="178" t="s">
        <v>2691</v>
      </c>
      <c r="C195" s="53" t="s">
        <v>3162</v>
      </c>
      <c r="D195" s="53" t="s">
        <v>17</v>
      </c>
      <c r="E195" s="53" t="s">
        <v>3677</v>
      </c>
      <c r="F195" s="53" t="s">
        <v>103</v>
      </c>
      <c r="G195" s="53" t="s">
        <v>3163</v>
      </c>
      <c r="H195" s="53" t="s">
        <v>21</v>
      </c>
      <c r="I195" s="53" t="s">
        <v>3678</v>
      </c>
      <c r="J195" s="53" t="s">
        <v>22</v>
      </c>
      <c r="K195" s="53" t="s">
        <v>23</v>
      </c>
      <c r="L195" s="53" t="s">
        <v>24</v>
      </c>
      <c r="M195" s="178">
        <v>0</v>
      </c>
      <c r="N195" s="242">
        <v>34.5</v>
      </c>
      <c r="O195" s="242">
        <v>20</v>
      </c>
      <c r="P195" s="238"/>
    </row>
    <row r="196" spans="1:16" ht="36" x14ac:dyDescent="0.25">
      <c r="A196" s="240"/>
      <c r="B196" s="180"/>
      <c r="C196" s="53" t="s">
        <v>3164</v>
      </c>
      <c r="D196" s="53" t="s">
        <v>17</v>
      </c>
      <c r="E196" s="53" t="s">
        <v>3165</v>
      </c>
      <c r="F196" s="53" t="s">
        <v>89</v>
      </c>
      <c r="G196" s="53" t="s">
        <v>3166</v>
      </c>
      <c r="H196" s="53" t="s">
        <v>111</v>
      </c>
      <c r="I196" s="53" t="s">
        <v>3679</v>
      </c>
      <c r="J196" s="53" t="s">
        <v>91</v>
      </c>
      <c r="K196" s="53" t="s">
        <v>112</v>
      </c>
      <c r="L196" s="53" t="s">
        <v>23</v>
      </c>
      <c r="M196" s="180"/>
      <c r="N196" s="243"/>
      <c r="O196" s="243"/>
      <c r="P196" s="238"/>
    </row>
    <row r="197" spans="1:16" ht="25" customHeight="1" x14ac:dyDescent="0.25">
      <c r="A197" s="241"/>
      <c r="B197" s="179"/>
      <c r="C197" s="53" t="s">
        <v>3167</v>
      </c>
      <c r="D197" s="53" t="s">
        <v>121</v>
      </c>
      <c r="E197" s="53" t="s">
        <v>2226</v>
      </c>
      <c r="F197" s="53" t="s">
        <v>3168</v>
      </c>
      <c r="G197" s="53" t="s">
        <v>29</v>
      </c>
      <c r="H197" s="53" t="s">
        <v>67</v>
      </c>
      <c r="I197" s="53" t="s">
        <v>3272</v>
      </c>
      <c r="J197" s="53" t="s">
        <v>124</v>
      </c>
      <c r="K197" s="53" t="s">
        <v>274</v>
      </c>
      <c r="L197" s="53" t="s">
        <v>23</v>
      </c>
      <c r="M197" s="179"/>
      <c r="N197" s="244"/>
      <c r="O197" s="244"/>
      <c r="P197" s="238"/>
    </row>
    <row r="198" spans="1:16" ht="25" customHeight="1" x14ac:dyDescent="0.25">
      <c r="A198" s="59" t="s">
        <v>3169</v>
      </c>
      <c r="B198" s="53" t="s">
        <v>2691</v>
      </c>
      <c r="C198" s="53" t="s">
        <v>3167</v>
      </c>
      <c r="D198" s="53" t="s">
        <v>121</v>
      </c>
      <c r="E198" s="53" t="s">
        <v>2226</v>
      </c>
      <c r="F198" s="53" t="s">
        <v>3168</v>
      </c>
      <c r="G198" s="53" t="s">
        <v>29</v>
      </c>
      <c r="H198" s="53" t="s">
        <v>222</v>
      </c>
      <c r="I198" s="53" t="s">
        <v>3272</v>
      </c>
      <c r="J198" s="53" t="s">
        <v>567</v>
      </c>
      <c r="K198" s="53" t="s">
        <v>274</v>
      </c>
      <c r="L198" s="53" t="s">
        <v>23</v>
      </c>
      <c r="M198" s="53">
        <v>0</v>
      </c>
      <c r="N198" s="101">
        <v>8</v>
      </c>
      <c r="O198" s="101">
        <v>0</v>
      </c>
      <c r="P198" s="60"/>
    </row>
    <row r="199" spans="1:16" ht="36" x14ac:dyDescent="0.25">
      <c r="A199" s="59" t="s">
        <v>3170</v>
      </c>
      <c r="B199" s="53" t="s">
        <v>2691</v>
      </c>
      <c r="C199" s="53" t="s">
        <v>3171</v>
      </c>
      <c r="D199" s="53" t="s">
        <v>17</v>
      </c>
      <c r="E199" s="53" t="s">
        <v>3172</v>
      </c>
      <c r="F199" s="53" t="s">
        <v>98</v>
      </c>
      <c r="G199" s="53" t="s">
        <v>3173</v>
      </c>
      <c r="H199" s="53" t="s">
        <v>21</v>
      </c>
      <c r="I199" s="53" t="s">
        <v>3208</v>
      </c>
      <c r="J199" s="53" t="s">
        <v>91</v>
      </c>
      <c r="K199" s="53" t="s">
        <v>92</v>
      </c>
      <c r="L199" s="53" t="s">
        <v>23</v>
      </c>
      <c r="M199" s="53">
        <v>0</v>
      </c>
      <c r="N199" s="101">
        <v>10</v>
      </c>
      <c r="O199" s="101">
        <v>0</v>
      </c>
      <c r="P199" s="60"/>
    </row>
    <row r="200" spans="1:16" ht="25" customHeight="1" x14ac:dyDescent="0.25">
      <c r="A200" s="239" t="s">
        <v>3174</v>
      </c>
      <c r="B200" s="178" t="s">
        <v>402</v>
      </c>
      <c r="C200" s="53" t="s">
        <v>3175</v>
      </c>
      <c r="D200" s="53" t="s">
        <v>26</v>
      </c>
      <c r="E200" s="53" t="s">
        <v>48</v>
      </c>
      <c r="F200" s="53" t="s">
        <v>28</v>
      </c>
      <c r="G200" s="53" t="s">
        <v>29</v>
      </c>
      <c r="H200" s="53" t="s">
        <v>67</v>
      </c>
      <c r="I200" s="53" t="s">
        <v>3251</v>
      </c>
      <c r="J200" s="53" t="s">
        <v>31</v>
      </c>
      <c r="K200" s="53" t="s">
        <v>68</v>
      </c>
      <c r="L200" s="53" t="s">
        <v>23</v>
      </c>
      <c r="M200" s="178">
        <v>0</v>
      </c>
      <c r="N200" s="242">
        <v>4.5</v>
      </c>
      <c r="O200" s="242">
        <v>0</v>
      </c>
      <c r="P200" s="238"/>
    </row>
    <row r="201" spans="1:16" ht="25" customHeight="1" x14ac:dyDescent="0.25">
      <c r="A201" s="241"/>
      <c r="B201" s="179"/>
      <c r="C201" s="53" t="s">
        <v>3176</v>
      </c>
      <c r="D201" s="53" t="s">
        <v>26</v>
      </c>
      <c r="E201" s="53" t="s">
        <v>48</v>
      </c>
      <c r="F201" s="53" t="s">
        <v>28</v>
      </c>
      <c r="G201" s="53" t="s">
        <v>3177</v>
      </c>
      <c r="H201" s="53" t="s">
        <v>111</v>
      </c>
      <c r="I201" s="53" t="s">
        <v>3251</v>
      </c>
      <c r="J201" s="53" t="s">
        <v>31</v>
      </c>
      <c r="K201" s="53" t="s">
        <v>293</v>
      </c>
      <c r="L201" s="53" t="s">
        <v>23</v>
      </c>
      <c r="M201" s="179"/>
      <c r="N201" s="244"/>
      <c r="O201" s="244"/>
      <c r="P201" s="238"/>
    </row>
    <row r="202" spans="1:16" ht="25" customHeight="1" x14ac:dyDescent="0.25">
      <c r="A202" s="59" t="s">
        <v>3178</v>
      </c>
      <c r="B202" s="53" t="s">
        <v>3179</v>
      </c>
      <c r="C202" s="53" t="s">
        <v>3175</v>
      </c>
      <c r="D202" s="53" t="s">
        <v>26</v>
      </c>
      <c r="E202" s="53" t="s">
        <v>656</v>
      </c>
      <c r="F202" s="53" t="s">
        <v>28</v>
      </c>
      <c r="G202" s="53" t="s">
        <v>29</v>
      </c>
      <c r="H202" s="53" t="s">
        <v>62</v>
      </c>
      <c r="I202" s="53" t="s">
        <v>3251</v>
      </c>
      <c r="J202" s="53" t="s">
        <v>31</v>
      </c>
      <c r="K202" s="53" t="s">
        <v>63</v>
      </c>
      <c r="L202" s="53" t="s">
        <v>23</v>
      </c>
      <c r="M202" s="53">
        <v>0</v>
      </c>
      <c r="N202" s="101">
        <v>2.5</v>
      </c>
      <c r="O202" s="101">
        <v>0</v>
      </c>
      <c r="P202" s="60"/>
    </row>
    <row r="203" spans="1:16" ht="25" customHeight="1" x14ac:dyDescent="0.25">
      <c r="A203" s="239" t="s">
        <v>3180</v>
      </c>
      <c r="B203" s="178" t="s">
        <v>905</v>
      </c>
      <c r="C203" s="53" t="s">
        <v>3181</v>
      </c>
      <c r="D203" s="53" t="s">
        <v>26</v>
      </c>
      <c r="E203" s="53" t="s">
        <v>2886</v>
      </c>
      <c r="F203" s="53" t="s">
        <v>3182</v>
      </c>
      <c r="G203" s="53" t="s">
        <v>2657</v>
      </c>
      <c r="H203" s="53" t="s">
        <v>36</v>
      </c>
      <c r="I203" s="53" t="s">
        <v>3210</v>
      </c>
      <c r="J203" s="53" t="s">
        <v>72</v>
      </c>
      <c r="K203" s="53">
        <v>0.4</v>
      </c>
      <c r="L203" s="53" t="s">
        <v>23</v>
      </c>
      <c r="M203" s="178">
        <v>0</v>
      </c>
      <c r="N203" s="242">
        <v>0.4</v>
      </c>
      <c r="O203" s="242">
        <v>0</v>
      </c>
      <c r="P203" s="238"/>
    </row>
    <row r="204" spans="1:16" ht="25" customHeight="1" x14ac:dyDescent="0.25">
      <c r="A204" s="241"/>
      <c r="B204" s="179"/>
      <c r="C204" s="53" t="s">
        <v>1718</v>
      </c>
      <c r="D204" s="53" t="s">
        <v>40</v>
      </c>
      <c r="E204" s="53" t="s">
        <v>1534</v>
      </c>
      <c r="F204" s="53" t="s">
        <v>1008</v>
      </c>
      <c r="G204" s="53" t="s">
        <v>3183</v>
      </c>
      <c r="H204" s="53" t="s">
        <v>119</v>
      </c>
      <c r="I204" s="53" t="s">
        <v>3515</v>
      </c>
      <c r="J204" s="53" t="s">
        <v>596</v>
      </c>
      <c r="K204" s="53" t="s">
        <v>23</v>
      </c>
      <c r="L204" s="53" t="s">
        <v>23</v>
      </c>
      <c r="M204" s="179"/>
      <c r="N204" s="244"/>
      <c r="O204" s="244"/>
      <c r="P204" s="238"/>
    </row>
    <row r="205" spans="1:16" ht="25" customHeight="1" x14ac:dyDescent="0.25">
      <c r="A205" s="235" t="s">
        <v>3807</v>
      </c>
      <c r="B205" s="236"/>
      <c r="C205" s="236"/>
      <c r="D205" s="236"/>
      <c r="E205" s="236"/>
      <c r="F205" s="236"/>
      <c r="G205" s="236"/>
      <c r="H205" s="236"/>
      <c r="I205" s="236"/>
      <c r="J205" s="236"/>
      <c r="K205" s="236"/>
      <c r="L205" s="237"/>
      <c r="M205" s="123">
        <f>SUM(M3:M204)</f>
        <v>327.5</v>
      </c>
      <c r="N205" s="123">
        <f t="shared" ref="N205" si="0">SUM(N3:N204)</f>
        <v>2650.14</v>
      </c>
      <c r="O205" s="123">
        <f>SUM(O3:O204)</f>
        <v>1746.17</v>
      </c>
      <c r="P205" s="124"/>
    </row>
  </sheetData>
  <mergeCells count="272">
    <mergeCell ref="P62:P64"/>
    <mergeCell ref="A48:A49"/>
    <mergeCell ref="B48:B49"/>
    <mergeCell ref="M48:M49"/>
    <mergeCell ref="N48:N49"/>
    <mergeCell ref="O48:O49"/>
    <mergeCell ref="P48:P49"/>
    <mergeCell ref="A60:A61"/>
    <mergeCell ref="B60:B61"/>
    <mergeCell ref="M60:M61"/>
    <mergeCell ref="N60:N61"/>
    <mergeCell ref="O60:O61"/>
    <mergeCell ref="P60:P61"/>
    <mergeCell ref="P50:P54"/>
    <mergeCell ref="A55:A59"/>
    <mergeCell ref="B55:B59"/>
    <mergeCell ref="M55:M59"/>
    <mergeCell ref="N55:N59"/>
    <mergeCell ref="O55:O59"/>
    <mergeCell ref="P203:P204"/>
    <mergeCell ref="A1:P1"/>
    <mergeCell ref="P200:P201"/>
    <mergeCell ref="A203:A204"/>
    <mergeCell ref="B203:B204"/>
    <mergeCell ref="M203:M204"/>
    <mergeCell ref="N203:N204"/>
    <mergeCell ref="O203:O204"/>
    <mergeCell ref="P195:P197"/>
    <mergeCell ref="A200:A201"/>
    <mergeCell ref="B200:B201"/>
    <mergeCell ref="M200:M201"/>
    <mergeCell ref="N200:N201"/>
    <mergeCell ref="O200:O201"/>
    <mergeCell ref="P193:P194"/>
    <mergeCell ref="A195:A197"/>
    <mergeCell ref="B195:B197"/>
    <mergeCell ref="M195:M197"/>
    <mergeCell ref="N195:N197"/>
    <mergeCell ref="O195:O197"/>
    <mergeCell ref="P186:P190"/>
    <mergeCell ref="A193:A194"/>
    <mergeCell ref="B193:B194"/>
    <mergeCell ref="M193:M194"/>
    <mergeCell ref="N193:N194"/>
    <mergeCell ref="O193:O194"/>
    <mergeCell ref="P180:P185"/>
    <mergeCell ref="A186:A190"/>
    <mergeCell ref="B186:B190"/>
    <mergeCell ref="M186:M190"/>
    <mergeCell ref="N186:N190"/>
    <mergeCell ref="O186:O190"/>
    <mergeCell ref="A180:A185"/>
    <mergeCell ref="B180:B185"/>
    <mergeCell ref="M180:M185"/>
    <mergeCell ref="N180:N185"/>
    <mergeCell ref="O180:O185"/>
    <mergeCell ref="P174:P176"/>
    <mergeCell ref="A177:A179"/>
    <mergeCell ref="B177:B179"/>
    <mergeCell ref="M177:M179"/>
    <mergeCell ref="N177:N179"/>
    <mergeCell ref="O177:O179"/>
    <mergeCell ref="P177:P179"/>
    <mergeCell ref="A174:A176"/>
    <mergeCell ref="B174:B176"/>
    <mergeCell ref="M174:M176"/>
    <mergeCell ref="N174:N176"/>
    <mergeCell ref="O174:O176"/>
    <mergeCell ref="P161:P163"/>
    <mergeCell ref="A164:A173"/>
    <mergeCell ref="B164:B173"/>
    <mergeCell ref="M164:M173"/>
    <mergeCell ref="N164:N173"/>
    <mergeCell ref="O164:O173"/>
    <mergeCell ref="P164:P173"/>
    <mergeCell ref="A161:A163"/>
    <mergeCell ref="B161:B163"/>
    <mergeCell ref="M161:M163"/>
    <mergeCell ref="N161:N163"/>
    <mergeCell ref="O161:O163"/>
    <mergeCell ref="P154:P155"/>
    <mergeCell ref="A156:A160"/>
    <mergeCell ref="B156:B160"/>
    <mergeCell ref="M156:M160"/>
    <mergeCell ref="N156:N160"/>
    <mergeCell ref="O156:O160"/>
    <mergeCell ref="P156:P160"/>
    <mergeCell ref="A154:A155"/>
    <mergeCell ref="B154:B155"/>
    <mergeCell ref="M154:M155"/>
    <mergeCell ref="N154:N155"/>
    <mergeCell ref="O154:O155"/>
    <mergeCell ref="P144:P145"/>
    <mergeCell ref="A146:A153"/>
    <mergeCell ref="B146:B153"/>
    <mergeCell ref="M146:M153"/>
    <mergeCell ref="N146:N153"/>
    <mergeCell ref="O146:O153"/>
    <mergeCell ref="P146:P153"/>
    <mergeCell ref="A144:A145"/>
    <mergeCell ref="B144:B145"/>
    <mergeCell ref="M144:M145"/>
    <mergeCell ref="N144:N145"/>
    <mergeCell ref="O144:O145"/>
    <mergeCell ref="P137:P138"/>
    <mergeCell ref="A140:A143"/>
    <mergeCell ref="B140:B143"/>
    <mergeCell ref="M140:M143"/>
    <mergeCell ref="N140:N143"/>
    <mergeCell ref="O140:O143"/>
    <mergeCell ref="P140:P143"/>
    <mergeCell ref="A137:A138"/>
    <mergeCell ref="B137:B138"/>
    <mergeCell ref="M137:M138"/>
    <mergeCell ref="N137:N138"/>
    <mergeCell ref="O137:O138"/>
    <mergeCell ref="P133:P134"/>
    <mergeCell ref="A135:A136"/>
    <mergeCell ref="B135:B136"/>
    <mergeCell ref="M135:M136"/>
    <mergeCell ref="N135:N136"/>
    <mergeCell ref="O135:O136"/>
    <mergeCell ref="A133:A134"/>
    <mergeCell ref="B133:B134"/>
    <mergeCell ref="M133:M134"/>
    <mergeCell ref="N133:N134"/>
    <mergeCell ref="O133:O134"/>
    <mergeCell ref="P135:P136"/>
    <mergeCell ref="P129:P132"/>
    <mergeCell ref="P126:P128"/>
    <mergeCell ref="A129:A132"/>
    <mergeCell ref="B129:B132"/>
    <mergeCell ref="M129:M132"/>
    <mergeCell ref="N129:N132"/>
    <mergeCell ref="O129:O132"/>
    <mergeCell ref="A126:A128"/>
    <mergeCell ref="B126:B128"/>
    <mergeCell ref="M126:M128"/>
    <mergeCell ref="N126:N128"/>
    <mergeCell ref="O126:O128"/>
    <mergeCell ref="P115:P125"/>
    <mergeCell ref="P107:P114"/>
    <mergeCell ref="A115:A125"/>
    <mergeCell ref="B115:B125"/>
    <mergeCell ref="M115:M125"/>
    <mergeCell ref="N115:N125"/>
    <mergeCell ref="O115:O125"/>
    <mergeCell ref="P104:P105"/>
    <mergeCell ref="A107:A114"/>
    <mergeCell ref="B107:B114"/>
    <mergeCell ref="M107:M114"/>
    <mergeCell ref="N107:N114"/>
    <mergeCell ref="O107:O114"/>
    <mergeCell ref="A104:A105"/>
    <mergeCell ref="B104:B105"/>
    <mergeCell ref="M104:M105"/>
    <mergeCell ref="N104:N105"/>
    <mergeCell ref="O104:O105"/>
    <mergeCell ref="P99:P100"/>
    <mergeCell ref="A101:A103"/>
    <mergeCell ref="B101:B103"/>
    <mergeCell ref="M101:M103"/>
    <mergeCell ref="N101:N103"/>
    <mergeCell ref="O101:O103"/>
    <mergeCell ref="P101:P103"/>
    <mergeCell ref="A99:A100"/>
    <mergeCell ref="B99:B100"/>
    <mergeCell ref="M99:M100"/>
    <mergeCell ref="N99:N100"/>
    <mergeCell ref="O99:O100"/>
    <mergeCell ref="P88:P96"/>
    <mergeCell ref="A97:A98"/>
    <mergeCell ref="B97:B98"/>
    <mergeCell ref="M97:M98"/>
    <mergeCell ref="N97:N98"/>
    <mergeCell ref="O97:O98"/>
    <mergeCell ref="P97:P98"/>
    <mergeCell ref="A88:A96"/>
    <mergeCell ref="B88:B96"/>
    <mergeCell ref="M88:M96"/>
    <mergeCell ref="N88:N96"/>
    <mergeCell ref="O88:O96"/>
    <mergeCell ref="P84:P85"/>
    <mergeCell ref="A86:A87"/>
    <mergeCell ref="B86:B87"/>
    <mergeCell ref="M86:M87"/>
    <mergeCell ref="N86:N87"/>
    <mergeCell ref="O86:O87"/>
    <mergeCell ref="P86:P87"/>
    <mergeCell ref="A84:A85"/>
    <mergeCell ref="B84:B85"/>
    <mergeCell ref="M84:M85"/>
    <mergeCell ref="N84:N85"/>
    <mergeCell ref="O84:O85"/>
    <mergeCell ref="P76:P81"/>
    <mergeCell ref="A82:A83"/>
    <mergeCell ref="B82:B83"/>
    <mergeCell ref="M82:M83"/>
    <mergeCell ref="N82:N83"/>
    <mergeCell ref="O82:O83"/>
    <mergeCell ref="A76:A81"/>
    <mergeCell ref="B76:B81"/>
    <mergeCell ref="M76:M81"/>
    <mergeCell ref="N76:N81"/>
    <mergeCell ref="O76:O81"/>
    <mergeCell ref="P82:P83"/>
    <mergeCell ref="P73:P75"/>
    <mergeCell ref="P71:P72"/>
    <mergeCell ref="A73:A75"/>
    <mergeCell ref="B73:B75"/>
    <mergeCell ref="M73:M75"/>
    <mergeCell ref="N73:N75"/>
    <mergeCell ref="O73:O75"/>
    <mergeCell ref="P69:P70"/>
    <mergeCell ref="A71:A72"/>
    <mergeCell ref="B71:B72"/>
    <mergeCell ref="M71:M72"/>
    <mergeCell ref="N71:N72"/>
    <mergeCell ref="O71:O72"/>
    <mergeCell ref="A69:A70"/>
    <mergeCell ref="B69:B70"/>
    <mergeCell ref="M69:M70"/>
    <mergeCell ref="N69:N70"/>
    <mergeCell ref="O69:O70"/>
    <mergeCell ref="O31:O36"/>
    <mergeCell ref="A37:A47"/>
    <mergeCell ref="B37:B47"/>
    <mergeCell ref="M37:M47"/>
    <mergeCell ref="N37:N47"/>
    <mergeCell ref="O37:O47"/>
    <mergeCell ref="P37:P47"/>
    <mergeCell ref="P65:P66"/>
    <mergeCell ref="A67:A68"/>
    <mergeCell ref="B67:B68"/>
    <mergeCell ref="M67:M68"/>
    <mergeCell ref="N67:N68"/>
    <mergeCell ref="O67:O68"/>
    <mergeCell ref="P67:P68"/>
    <mergeCell ref="A65:A66"/>
    <mergeCell ref="B65:B66"/>
    <mergeCell ref="M65:M66"/>
    <mergeCell ref="N65:N66"/>
    <mergeCell ref="O65:O66"/>
    <mergeCell ref="A62:A64"/>
    <mergeCell ref="B62:B64"/>
    <mergeCell ref="M62:M64"/>
    <mergeCell ref="N62:N64"/>
    <mergeCell ref="O62:O64"/>
    <mergeCell ref="A205:L205"/>
    <mergeCell ref="P3:P25"/>
    <mergeCell ref="A26:A30"/>
    <mergeCell ref="B26:B30"/>
    <mergeCell ref="M26:M30"/>
    <mergeCell ref="N26:N30"/>
    <mergeCell ref="O26:O30"/>
    <mergeCell ref="A3:A25"/>
    <mergeCell ref="B3:B25"/>
    <mergeCell ref="M3:M25"/>
    <mergeCell ref="N3:N25"/>
    <mergeCell ref="O3:O25"/>
    <mergeCell ref="P26:P30"/>
    <mergeCell ref="P55:P59"/>
    <mergeCell ref="A50:A54"/>
    <mergeCell ref="B50:B54"/>
    <mergeCell ref="M50:M54"/>
    <mergeCell ref="N50:N54"/>
    <mergeCell ref="O50:O54"/>
    <mergeCell ref="P31:P36"/>
    <mergeCell ref="A31:A36"/>
    <mergeCell ref="B31:B36"/>
    <mergeCell ref="M31:M36"/>
    <mergeCell ref="N31:N36"/>
  </mergeCells>
  <phoneticPr fontId="1" type="noConversion"/>
  <pageMargins left="0.25" right="0.25"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0"/>
  <sheetViews>
    <sheetView workbookViewId="0">
      <selection sqref="A1:P1"/>
    </sheetView>
  </sheetViews>
  <sheetFormatPr defaultRowHeight="25" customHeight="1" x14ac:dyDescent="0.25"/>
  <cols>
    <col min="1" max="1" width="6.90625" style="4" customWidth="1"/>
    <col min="2" max="2" width="6.6328125" style="4" customWidth="1"/>
    <col min="3" max="3" width="25.7265625" style="4" customWidth="1"/>
    <col min="4" max="4" width="10.90625" style="4" customWidth="1"/>
    <col min="5" max="5" width="20.08984375" style="4" customWidth="1"/>
    <col min="6" max="6" width="6.6328125" style="4" customWidth="1"/>
    <col min="7" max="7" width="14.7265625" style="4" customWidth="1"/>
    <col min="8" max="8" width="3.36328125" style="4" customWidth="1"/>
    <col min="9" max="9" width="7.6328125" style="4" customWidth="1"/>
    <col min="10" max="10" width="19.08984375" style="4" customWidth="1"/>
    <col min="11" max="11" width="5" style="4" customWidth="1"/>
    <col min="12" max="12" width="5.36328125" style="4" customWidth="1"/>
    <col min="13" max="13" width="7.26953125" style="66" customWidth="1"/>
    <col min="14" max="14" width="7.36328125" style="74" customWidth="1"/>
    <col min="15" max="15" width="6.90625" style="74" customWidth="1"/>
    <col min="16" max="16" width="6.36328125" style="4" customWidth="1"/>
    <col min="17" max="250" width="9" style="4"/>
    <col min="251" max="251" width="5.453125" style="4" bestFit="1" customWidth="1"/>
    <col min="252" max="252" width="12.08984375" style="4" bestFit="1" customWidth="1"/>
    <col min="253" max="255" width="9" style="4"/>
    <col min="256" max="256" width="17" style="4" bestFit="1" customWidth="1"/>
    <col min="257" max="257" width="77.36328125" style="4" bestFit="1" customWidth="1"/>
    <col min="258" max="258" width="21.7265625" style="4" bestFit="1" customWidth="1"/>
    <col min="259" max="259" width="43.08984375" style="4" bestFit="1" customWidth="1"/>
    <col min="260" max="260" width="8.453125" style="4" bestFit="1" customWidth="1"/>
    <col min="261" max="261" width="25.7265625" style="4" bestFit="1" customWidth="1"/>
    <col min="262" max="262" width="5" style="4" bestFit="1" customWidth="1"/>
    <col min="263" max="263" width="12.08984375" style="4" bestFit="1" customWidth="1"/>
    <col min="264" max="264" width="49.90625" style="4" bestFit="1" customWidth="1"/>
    <col min="265" max="267" width="9.7265625" style="4" bestFit="1" customWidth="1"/>
    <col min="268" max="269" width="11" style="4" bestFit="1" customWidth="1"/>
    <col min="270" max="270" width="9" style="4"/>
    <col min="271" max="271" width="17.6328125" style="4" bestFit="1" customWidth="1"/>
    <col min="272" max="506" width="9" style="4"/>
    <col min="507" max="507" width="5.453125" style="4" bestFit="1" customWidth="1"/>
    <col min="508" max="508" width="12.08984375" style="4" bestFit="1" customWidth="1"/>
    <col min="509" max="511" width="9" style="4"/>
    <col min="512" max="512" width="17" style="4" bestFit="1" customWidth="1"/>
    <col min="513" max="513" width="77.36328125" style="4" bestFit="1" customWidth="1"/>
    <col min="514" max="514" width="21.7265625" style="4" bestFit="1" customWidth="1"/>
    <col min="515" max="515" width="43.08984375" style="4" bestFit="1" customWidth="1"/>
    <col min="516" max="516" width="8.453125" style="4" bestFit="1" customWidth="1"/>
    <col min="517" max="517" width="25.7265625" style="4" bestFit="1" customWidth="1"/>
    <col min="518" max="518" width="5" style="4" bestFit="1" customWidth="1"/>
    <col min="519" max="519" width="12.08984375" style="4" bestFit="1" customWidth="1"/>
    <col min="520" max="520" width="49.90625" style="4" bestFit="1" customWidth="1"/>
    <col min="521" max="523" width="9.7265625" style="4" bestFit="1" customWidth="1"/>
    <col min="524" max="525" width="11" style="4" bestFit="1" customWidth="1"/>
    <col min="526" max="526" width="9" style="4"/>
    <col min="527" max="527" width="17.6328125" style="4" bestFit="1" customWidth="1"/>
    <col min="528" max="762" width="9" style="4"/>
    <col min="763" max="763" width="5.453125" style="4" bestFit="1" customWidth="1"/>
    <col min="764" max="764" width="12.08984375" style="4" bestFit="1" customWidth="1"/>
    <col min="765" max="767" width="9" style="4"/>
    <col min="768" max="768" width="17" style="4" bestFit="1" customWidth="1"/>
    <col min="769" max="769" width="77.36328125" style="4" bestFit="1" customWidth="1"/>
    <col min="770" max="770" width="21.7265625" style="4" bestFit="1" customWidth="1"/>
    <col min="771" max="771" width="43.08984375" style="4" bestFit="1" customWidth="1"/>
    <col min="772" max="772" width="8.453125" style="4" bestFit="1" customWidth="1"/>
    <col min="773" max="773" width="25.7265625" style="4" bestFit="1" customWidth="1"/>
    <col min="774" max="774" width="5" style="4" bestFit="1" customWidth="1"/>
    <col min="775" max="775" width="12.08984375" style="4" bestFit="1" customWidth="1"/>
    <col min="776" max="776" width="49.90625" style="4" bestFit="1" customWidth="1"/>
    <col min="777" max="779" width="9.7265625" style="4" bestFit="1" customWidth="1"/>
    <col min="780" max="781" width="11" style="4" bestFit="1" customWidth="1"/>
    <col min="782" max="782" width="9" style="4"/>
    <col min="783" max="783" width="17.6328125" style="4" bestFit="1" customWidth="1"/>
    <col min="784" max="1018" width="9" style="4"/>
    <col min="1019" max="1019" width="5.453125" style="4" bestFit="1" customWidth="1"/>
    <col min="1020" max="1020" width="12.08984375" style="4" bestFit="1" customWidth="1"/>
    <col min="1021" max="1023" width="9" style="4"/>
    <col min="1024" max="1024" width="17" style="4" bestFit="1" customWidth="1"/>
    <col min="1025" max="1025" width="77.36328125" style="4" bestFit="1" customWidth="1"/>
    <col min="1026" max="1026" width="21.7265625" style="4" bestFit="1" customWidth="1"/>
    <col min="1027" max="1027" width="43.08984375" style="4" bestFit="1" customWidth="1"/>
    <col min="1028" max="1028" width="8.453125" style="4" bestFit="1" customWidth="1"/>
    <col min="1029" max="1029" width="25.7265625" style="4" bestFit="1" customWidth="1"/>
    <col min="1030" max="1030" width="5" style="4" bestFit="1" customWidth="1"/>
    <col min="1031" max="1031" width="12.08984375" style="4" bestFit="1" customWidth="1"/>
    <col min="1032" max="1032" width="49.90625" style="4" bestFit="1" customWidth="1"/>
    <col min="1033" max="1035" width="9.7265625" style="4" bestFit="1" customWidth="1"/>
    <col min="1036" max="1037" width="11" style="4" bestFit="1" customWidth="1"/>
    <col min="1038" max="1038" width="9" style="4"/>
    <col min="1039" max="1039" width="17.6328125" style="4" bestFit="1" customWidth="1"/>
    <col min="1040" max="1274" width="9" style="4"/>
    <col min="1275" max="1275" width="5.453125" style="4" bestFit="1" customWidth="1"/>
    <col min="1276" max="1276" width="12.08984375" style="4" bestFit="1" customWidth="1"/>
    <col min="1277" max="1279" width="9" style="4"/>
    <col min="1280" max="1280" width="17" style="4" bestFit="1" customWidth="1"/>
    <col min="1281" max="1281" width="77.36328125" style="4" bestFit="1" customWidth="1"/>
    <col min="1282" max="1282" width="21.7265625" style="4" bestFit="1" customWidth="1"/>
    <col min="1283" max="1283" width="43.08984375" style="4" bestFit="1" customWidth="1"/>
    <col min="1284" max="1284" width="8.453125" style="4" bestFit="1" customWidth="1"/>
    <col min="1285" max="1285" width="25.7265625" style="4" bestFit="1" customWidth="1"/>
    <col min="1286" max="1286" width="5" style="4" bestFit="1" customWidth="1"/>
    <col min="1287" max="1287" width="12.08984375" style="4" bestFit="1" customWidth="1"/>
    <col min="1288" max="1288" width="49.90625" style="4" bestFit="1" customWidth="1"/>
    <col min="1289" max="1291" width="9.7265625" style="4" bestFit="1" customWidth="1"/>
    <col min="1292" max="1293" width="11" style="4" bestFit="1" customWidth="1"/>
    <col min="1294" max="1294" width="9" style="4"/>
    <col min="1295" max="1295" width="17.6328125" style="4" bestFit="1" customWidth="1"/>
    <col min="1296" max="1530" width="9" style="4"/>
    <col min="1531" max="1531" width="5.453125" style="4" bestFit="1" customWidth="1"/>
    <col min="1532" max="1532" width="12.08984375" style="4" bestFit="1" customWidth="1"/>
    <col min="1533" max="1535" width="9" style="4"/>
    <col min="1536" max="1536" width="17" style="4" bestFit="1" customWidth="1"/>
    <col min="1537" max="1537" width="77.36328125" style="4" bestFit="1" customWidth="1"/>
    <col min="1538" max="1538" width="21.7265625" style="4" bestFit="1" customWidth="1"/>
    <col min="1539" max="1539" width="43.08984375" style="4" bestFit="1" customWidth="1"/>
    <col min="1540" max="1540" width="8.453125" style="4" bestFit="1" customWidth="1"/>
    <col min="1541" max="1541" width="25.7265625" style="4" bestFit="1" customWidth="1"/>
    <col min="1542" max="1542" width="5" style="4" bestFit="1" customWidth="1"/>
    <col min="1543" max="1543" width="12.08984375" style="4" bestFit="1" customWidth="1"/>
    <col min="1544" max="1544" width="49.90625" style="4" bestFit="1" customWidth="1"/>
    <col min="1545" max="1547" width="9.7265625" style="4" bestFit="1" customWidth="1"/>
    <col min="1548" max="1549" width="11" style="4" bestFit="1" customWidth="1"/>
    <col min="1550" max="1550" width="9" style="4"/>
    <col min="1551" max="1551" width="17.6328125" style="4" bestFit="1" customWidth="1"/>
    <col min="1552" max="1786" width="9" style="4"/>
    <col min="1787" max="1787" width="5.453125" style="4" bestFit="1" customWidth="1"/>
    <col min="1788" max="1788" width="12.08984375" style="4" bestFit="1" customWidth="1"/>
    <col min="1789" max="1791" width="9" style="4"/>
    <col min="1792" max="1792" width="17" style="4" bestFit="1" customWidth="1"/>
    <col min="1793" max="1793" width="77.36328125" style="4" bestFit="1" customWidth="1"/>
    <col min="1794" max="1794" width="21.7265625" style="4" bestFit="1" customWidth="1"/>
    <col min="1795" max="1795" width="43.08984375" style="4" bestFit="1" customWidth="1"/>
    <col min="1796" max="1796" width="8.453125" style="4" bestFit="1" customWidth="1"/>
    <col min="1797" max="1797" width="25.7265625" style="4" bestFit="1" customWidth="1"/>
    <col min="1798" max="1798" width="5" style="4" bestFit="1" customWidth="1"/>
    <col min="1799" max="1799" width="12.08984375" style="4" bestFit="1" customWidth="1"/>
    <col min="1800" max="1800" width="49.90625" style="4" bestFit="1" customWidth="1"/>
    <col min="1801" max="1803" width="9.7265625" style="4" bestFit="1" customWidth="1"/>
    <col min="1804" max="1805" width="11" style="4" bestFit="1" customWidth="1"/>
    <col min="1806" max="1806" width="9" style="4"/>
    <col min="1807" max="1807" width="17.6328125" style="4" bestFit="1" customWidth="1"/>
    <col min="1808" max="2042" width="9" style="4"/>
    <col min="2043" max="2043" width="5.453125" style="4" bestFit="1" customWidth="1"/>
    <col min="2044" max="2044" width="12.08984375" style="4" bestFit="1" customWidth="1"/>
    <col min="2045" max="2047" width="9" style="4"/>
    <col min="2048" max="2048" width="17" style="4" bestFit="1" customWidth="1"/>
    <col min="2049" max="2049" width="77.36328125" style="4" bestFit="1" customWidth="1"/>
    <col min="2050" max="2050" width="21.7265625" style="4" bestFit="1" customWidth="1"/>
    <col min="2051" max="2051" width="43.08984375" style="4" bestFit="1" customWidth="1"/>
    <col min="2052" max="2052" width="8.453125" style="4" bestFit="1" customWidth="1"/>
    <col min="2053" max="2053" width="25.7265625" style="4" bestFit="1" customWidth="1"/>
    <col min="2054" max="2054" width="5" style="4" bestFit="1" customWidth="1"/>
    <col min="2055" max="2055" width="12.08984375" style="4" bestFit="1" customWidth="1"/>
    <col min="2056" max="2056" width="49.90625" style="4" bestFit="1" customWidth="1"/>
    <col min="2057" max="2059" width="9.7265625" style="4" bestFit="1" customWidth="1"/>
    <col min="2060" max="2061" width="11" style="4" bestFit="1" customWidth="1"/>
    <col min="2062" max="2062" width="9" style="4"/>
    <col min="2063" max="2063" width="17.6328125" style="4" bestFit="1" customWidth="1"/>
    <col min="2064" max="2298" width="9" style="4"/>
    <col min="2299" max="2299" width="5.453125" style="4" bestFit="1" customWidth="1"/>
    <col min="2300" max="2300" width="12.08984375" style="4" bestFit="1" customWidth="1"/>
    <col min="2301" max="2303" width="9" style="4"/>
    <col min="2304" max="2304" width="17" style="4" bestFit="1" customWidth="1"/>
    <col min="2305" max="2305" width="77.36328125" style="4" bestFit="1" customWidth="1"/>
    <col min="2306" max="2306" width="21.7265625" style="4" bestFit="1" customWidth="1"/>
    <col min="2307" max="2307" width="43.08984375" style="4" bestFit="1" customWidth="1"/>
    <col min="2308" max="2308" width="8.453125" style="4" bestFit="1" customWidth="1"/>
    <col min="2309" max="2309" width="25.7265625" style="4" bestFit="1" customWidth="1"/>
    <col min="2310" max="2310" width="5" style="4" bestFit="1" customWidth="1"/>
    <col min="2311" max="2311" width="12.08984375" style="4" bestFit="1" customWidth="1"/>
    <col min="2312" max="2312" width="49.90625" style="4" bestFit="1" customWidth="1"/>
    <col min="2313" max="2315" width="9.7265625" style="4" bestFit="1" customWidth="1"/>
    <col min="2316" max="2317" width="11" style="4" bestFit="1" customWidth="1"/>
    <col min="2318" max="2318" width="9" style="4"/>
    <col min="2319" max="2319" width="17.6328125" style="4" bestFit="1" customWidth="1"/>
    <col min="2320" max="2554" width="9" style="4"/>
    <col min="2555" max="2555" width="5.453125" style="4" bestFit="1" customWidth="1"/>
    <col min="2556" max="2556" width="12.08984375" style="4" bestFit="1" customWidth="1"/>
    <col min="2557" max="2559" width="9" style="4"/>
    <col min="2560" max="2560" width="17" style="4" bestFit="1" customWidth="1"/>
    <col min="2561" max="2561" width="77.36328125" style="4" bestFit="1" customWidth="1"/>
    <col min="2562" max="2562" width="21.7265625" style="4" bestFit="1" customWidth="1"/>
    <col min="2563" max="2563" width="43.08984375" style="4" bestFit="1" customWidth="1"/>
    <col min="2564" max="2564" width="8.453125" style="4" bestFit="1" customWidth="1"/>
    <col min="2565" max="2565" width="25.7265625" style="4" bestFit="1" customWidth="1"/>
    <col min="2566" max="2566" width="5" style="4" bestFit="1" customWidth="1"/>
    <col min="2567" max="2567" width="12.08984375" style="4" bestFit="1" customWidth="1"/>
    <col min="2568" max="2568" width="49.90625" style="4" bestFit="1" customWidth="1"/>
    <col min="2569" max="2571" width="9.7265625" style="4" bestFit="1" customWidth="1"/>
    <col min="2572" max="2573" width="11" style="4" bestFit="1" customWidth="1"/>
    <col min="2574" max="2574" width="9" style="4"/>
    <col min="2575" max="2575" width="17.6328125" style="4" bestFit="1" customWidth="1"/>
    <col min="2576" max="2810" width="9" style="4"/>
    <col min="2811" max="2811" width="5.453125" style="4" bestFit="1" customWidth="1"/>
    <col min="2812" max="2812" width="12.08984375" style="4" bestFit="1" customWidth="1"/>
    <col min="2813" max="2815" width="9" style="4"/>
    <col min="2816" max="2816" width="17" style="4" bestFit="1" customWidth="1"/>
    <col min="2817" max="2817" width="77.36328125" style="4" bestFit="1" customWidth="1"/>
    <col min="2818" max="2818" width="21.7265625" style="4" bestFit="1" customWidth="1"/>
    <col min="2819" max="2819" width="43.08984375" style="4" bestFit="1" customWidth="1"/>
    <col min="2820" max="2820" width="8.453125" style="4" bestFit="1" customWidth="1"/>
    <col min="2821" max="2821" width="25.7265625" style="4" bestFit="1" customWidth="1"/>
    <col min="2822" max="2822" width="5" style="4" bestFit="1" customWidth="1"/>
    <col min="2823" max="2823" width="12.08984375" style="4" bestFit="1" customWidth="1"/>
    <col min="2824" max="2824" width="49.90625" style="4" bestFit="1" customWidth="1"/>
    <col min="2825" max="2827" width="9.7265625" style="4" bestFit="1" customWidth="1"/>
    <col min="2828" max="2829" width="11" style="4" bestFit="1" customWidth="1"/>
    <col min="2830" max="2830" width="9" style="4"/>
    <col min="2831" max="2831" width="17.6328125" style="4" bestFit="1" customWidth="1"/>
    <col min="2832" max="3066" width="9" style="4"/>
    <col min="3067" max="3067" width="5.453125" style="4" bestFit="1" customWidth="1"/>
    <col min="3068" max="3068" width="12.08984375" style="4" bestFit="1" customWidth="1"/>
    <col min="3069" max="3071" width="9" style="4"/>
    <col min="3072" max="3072" width="17" style="4" bestFit="1" customWidth="1"/>
    <col min="3073" max="3073" width="77.36328125" style="4" bestFit="1" customWidth="1"/>
    <col min="3074" max="3074" width="21.7265625" style="4" bestFit="1" customWidth="1"/>
    <col min="3075" max="3075" width="43.08984375" style="4" bestFit="1" customWidth="1"/>
    <col min="3076" max="3076" width="8.453125" style="4" bestFit="1" customWidth="1"/>
    <col min="3077" max="3077" width="25.7265625" style="4" bestFit="1" customWidth="1"/>
    <col min="3078" max="3078" width="5" style="4" bestFit="1" customWidth="1"/>
    <col min="3079" max="3079" width="12.08984375" style="4" bestFit="1" customWidth="1"/>
    <col min="3080" max="3080" width="49.90625" style="4" bestFit="1" customWidth="1"/>
    <col min="3081" max="3083" width="9.7265625" style="4" bestFit="1" customWidth="1"/>
    <col min="3084" max="3085" width="11" style="4" bestFit="1" customWidth="1"/>
    <col min="3086" max="3086" width="9" style="4"/>
    <col min="3087" max="3087" width="17.6328125" style="4" bestFit="1" customWidth="1"/>
    <col min="3088" max="3322" width="9" style="4"/>
    <col min="3323" max="3323" width="5.453125" style="4" bestFit="1" customWidth="1"/>
    <col min="3324" max="3324" width="12.08984375" style="4" bestFit="1" customWidth="1"/>
    <col min="3325" max="3327" width="9" style="4"/>
    <col min="3328" max="3328" width="17" style="4" bestFit="1" customWidth="1"/>
    <col min="3329" max="3329" width="77.36328125" style="4" bestFit="1" customWidth="1"/>
    <col min="3330" max="3330" width="21.7265625" style="4" bestFit="1" customWidth="1"/>
    <col min="3331" max="3331" width="43.08984375" style="4" bestFit="1" customWidth="1"/>
    <col min="3332" max="3332" width="8.453125" style="4" bestFit="1" customWidth="1"/>
    <col min="3333" max="3333" width="25.7265625" style="4" bestFit="1" customWidth="1"/>
    <col min="3334" max="3334" width="5" style="4" bestFit="1" customWidth="1"/>
    <col min="3335" max="3335" width="12.08984375" style="4" bestFit="1" customWidth="1"/>
    <col min="3336" max="3336" width="49.90625" style="4" bestFit="1" customWidth="1"/>
    <col min="3337" max="3339" width="9.7265625" style="4" bestFit="1" customWidth="1"/>
    <col min="3340" max="3341" width="11" style="4" bestFit="1" customWidth="1"/>
    <col min="3342" max="3342" width="9" style="4"/>
    <col min="3343" max="3343" width="17.6328125" style="4" bestFit="1" customWidth="1"/>
    <col min="3344" max="3578" width="9" style="4"/>
    <col min="3579" max="3579" width="5.453125" style="4" bestFit="1" customWidth="1"/>
    <col min="3580" max="3580" width="12.08984375" style="4" bestFit="1" customWidth="1"/>
    <col min="3581" max="3583" width="9" style="4"/>
    <col min="3584" max="3584" width="17" style="4" bestFit="1" customWidth="1"/>
    <col min="3585" max="3585" width="77.36328125" style="4" bestFit="1" customWidth="1"/>
    <col min="3586" max="3586" width="21.7265625" style="4" bestFit="1" customWidth="1"/>
    <col min="3587" max="3587" width="43.08984375" style="4" bestFit="1" customWidth="1"/>
    <col min="3588" max="3588" width="8.453125" style="4" bestFit="1" customWidth="1"/>
    <col min="3589" max="3589" width="25.7265625" style="4" bestFit="1" customWidth="1"/>
    <col min="3590" max="3590" width="5" style="4" bestFit="1" customWidth="1"/>
    <col min="3591" max="3591" width="12.08984375" style="4" bestFit="1" customWidth="1"/>
    <col min="3592" max="3592" width="49.90625" style="4" bestFit="1" customWidth="1"/>
    <col min="3593" max="3595" width="9.7265625" style="4" bestFit="1" customWidth="1"/>
    <col min="3596" max="3597" width="11" style="4" bestFit="1" customWidth="1"/>
    <col min="3598" max="3598" width="9" style="4"/>
    <col min="3599" max="3599" width="17.6328125" style="4" bestFit="1" customWidth="1"/>
    <col min="3600" max="3834" width="9" style="4"/>
    <col min="3835" max="3835" width="5.453125" style="4" bestFit="1" customWidth="1"/>
    <col min="3836" max="3836" width="12.08984375" style="4" bestFit="1" customWidth="1"/>
    <col min="3837" max="3839" width="9" style="4"/>
    <col min="3840" max="3840" width="17" style="4" bestFit="1" customWidth="1"/>
    <col min="3841" max="3841" width="77.36328125" style="4" bestFit="1" customWidth="1"/>
    <col min="3842" max="3842" width="21.7265625" style="4" bestFit="1" customWidth="1"/>
    <col min="3843" max="3843" width="43.08984375" style="4" bestFit="1" customWidth="1"/>
    <col min="3844" max="3844" width="8.453125" style="4" bestFit="1" customWidth="1"/>
    <col min="3845" max="3845" width="25.7265625" style="4" bestFit="1" customWidth="1"/>
    <col min="3846" max="3846" width="5" style="4" bestFit="1" customWidth="1"/>
    <col min="3847" max="3847" width="12.08984375" style="4" bestFit="1" customWidth="1"/>
    <col min="3848" max="3848" width="49.90625" style="4" bestFit="1" customWidth="1"/>
    <col min="3849" max="3851" width="9.7265625" style="4" bestFit="1" customWidth="1"/>
    <col min="3852" max="3853" width="11" style="4" bestFit="1" customWidth="1"/>
    <col min="3854" max="3854" width="9" style="4"/>
    <col min="3855" max="3855" width="17.6328125" style="4" bestFit="1" customWidth="1"/>
    <col min="3856" max="4090" width="9" style="4"/>
    <col min="4091" max="4091" width="5.453125" style="4" bestFit="1" customWidth="1"/>
    <col min="4092" max="4092" width="12.08984375" style="4" bestFit="1" customWidth="1"/>
    <col min="4093" max="4095" width="9" style="4"/>
    <col min="4096" max="4096" width="17" style="4" bestFit="1" customWidth="1"/>
    <col min="4097" max="4097" width="77.36328125" style="4" bestFit="1" customWidth="1"/>
    <col min="4098" max="4098" width="21.7265625" style="4" bestFit="1" customWidth="1"/>
    <col min="4099" max="4099" width="43.08984375" style="4" bestFit="1" customWidth="1"/>
    <col min="4100" max="4100" width="8.453125" style="4" bestFit="1" customWidth="1"/>
    <col min="4101" max="4101" width="25.7265625" style="4" bestFit="1" customWidth="1"/>
    <col min="4102" max="4102" width="5" style="4" bestFit="1" customWidth="1"/>
    <col min="4103" max="4103" width="12.08984375" style="4" bestFit="1" customWidth="1"/>
    <col min="4104" max="4104" width="49.90625" style="4" bestFit="1" customWidth="1"/>
    <col min="4105" max="4107" width="9.7265625" style="4" bestFit="1" customWidth="1"/>
    <col min="4108" max="4109" width="11" style="4" bestFit="1" customWidth="1"/>
    <col min="4110" max="4110" width="9" style="4"/>
    <col min="4111" max="4111" width="17.6328125" style="4" bestFit="1" customWidth="1"/>
    <col min="4112" max="4346" width="9" style="4"/>
    <col min="4347" max="4347" width="5.453125" style="4" bestFit="1" customWidth="1"/>
    <col min="4348" max="4348" width="12.08984375" style="4" bestFit="1" customWidth="1"/>
    <col min="4349" max="4351" width="9" style="4"/>
    <col min="4352" max="4352" width="17" style="4" bestFit="1" customWidth="1"/>
    <col min="4353" max="4353" width="77.36328125" style="4" bestFit="1" customWidth="1"/>
    <col min="4354" max="4354" width="21.7265625" style="4" bestFit="1" customWidth="1"/>
    <col min="4355" max="4355" width="43.08984375" style="4" bestFit="1" customWidth="1"/>
    <col min="4356" max="4356" width="8.453125" style="4" bestFit="1" customWidth="1"/>
    <col min="4357" max="4357" width="25.7265625" style="4" bestFit="1" customWidth="1"/>
    <col min="4358" max="4358" width="5" style="4" bestFit="1" customWidth="1"/>
    <col min="4359" max="4359" width="12.08984375" style="4" bestFit="1" customWidth="1"/>
    <col min="4360" max="4360" width="49.90625" style="4" bestFit="1" customWidth="1"/>
    <col min="4361" max="4363" width="9.7265625" style="4" bestFit="1" customWidth="1"/>
    <col min="4364" max="4365" width="11" style="4" bestFit="1" customWidth="1"/>
    <col min="4366" max="4366" width="9" style="4"/>
    <col min="4367" max="4367" width="17.6328125" style="4" bestFit="1" customWidth="1"/>
    <col min="4368" max="4602" width="9" style="4"/>
    <col min="4603" max="4603" width="5.453125" style="4" bestFit="1" customWidth="1"/>
    <col min="4604" max="4604" width="12.08984375" style="4" bestFit="1" customWidth="1"/>
    <col min="4605" max="4607" width="9" style="4"/>
    <col min="4608" max="4608" width="17" style="4" bestFit="1" customWidth="1"/>
    <col min="4609" max="4609" width="77.36328125" style="4" bestFit="1" customWidth="1"/>
    <col min="4610" max="4610" width="21.7265625" style="4" bestFit="1" customWidth="1"/>
    <col min="4611" max="4611" width="43.08984375" style="4" bestFit="1" customWidth="1"/>
    <col min="4612" max="4612" width="8.453125" style="4" bestFit="1" customWidth="1"/>
    <col min="4613" max="4613" width="25.7265625" style="4" bestFit="1" customWidth="1"/>
    <col min="4614" max="4614" width="5" style="4" bestFit="1" customWidth="1"/>
    <col min="4615" max="4615" width="12.08984375" style="4" bestFit="1" customWidth="1"/>
    <col min="4616" max="4616" width="49.90625" style="4" bestFit="1" customWidth="1"/>
    <col min="4617" max="4619" width="9.7265625" style="4" bestFit="1" customWidth="1"/>
    <col min="4620" max="4621" width="11" style="4" bestFit="1" customWidth="1"/>
    <col min="4622" max="4622" width="9" style="4"/>
    <col min="4623" max="4623" width="17.6328125" style="4" bestFit="1" customWidth="1"/>
    <col min="4624" max="4858" width="9" style="4"/>
    <col min="4859" max="4859" width="5.453125" style="4" bestFit="1" customWidth="1"/>
    <col min="4860" max="4860" width="12.08984375" style="4" bestFit="1" customWidth="1"/>
    <col min="4861" max="4863" width="9" style="4"/>
    <col min="4864" max="4864" width="17" style="4" bestFit="1" customWidth="1"/>
    <col min="4865" max="4865" width="77.36328125" style="4" bestFit="1" customWidth="1"/>
    <col min="4866" max="4866" width="21.7265625" style="4" bestFit="1" customWidth="1"/>
    <col min="4867" max="4867" width="43.08984375" style="4" bestFit="1" customWidth="1"/>
    <col min="4868" max="4868" width="8.453125" style="4" bestFit="1" customWidth="1"/>
    <col min="4869" max="4869" width="25.7265625" style="4" bestFit="1" customWidth="1"/>
    <col min="4870" max="4870" width="5" style="4" bestFit="1" customWidth="1"/>
    <col min="4871" max="4871" width="12.08984375" style="4" bestFit="1" customWidth="1"/>
    <col min="4872" max="4872" width="49.90625" style="4" bestFit="1" customWidth="1"/>
    <col min="4873" max="4875" width="9.7265625" style="4" bestFit="1" customWidth="1"/>
    <col min="4876" max="4877" width="11" style="4" bestFit="1" customWidth="1"/>
    <col min="4878" max="4878" width="9" style="4"/>
    <col min="4879" max="4879" width="17.6328125" style="4" bestFit="1" customWidth="1"/>
    <col min="4880" max="5114" width="9" style="4"/>
    <col min="5115" max="5115" width="5.453125" style="4" bestFit="1" customWidth="1"/>
    <col min="5116" max="5116" width="12.08984375" style="4" bestFit="1" customWidth="1"/>
    <col min="5117" max="5119" width="9" style="4"/>
    <col min="5120" max="5120" width="17" style="4" bestFit="1" customWidth="1"/>
    <col min="5121" max="5121" width="77.36328125" style="4" bestFit="1" customWidth="1"/>
    <col min="5122" max="5122" width="21.7265625" style="4" bestFit="1" customWidth="1"/>
    <col min="5123" max="5123" width="43.08984375" style="4" bestFit="1" customWidth="1"/>
    <col min="5124" max="5124" width="8.453125" style="4" bestFit="1" customWidth="1"/>
    <col min="5125" max="5125" width="25.7265625" style="4" bestFit="1" customWidth="1"/>
    <col min="5126" max="5126" width="5" style="4" bestFit="1" customWidth="1"/>
    <col min="5127" max="5127" width="12.08984375" style="4" bestFit="1" customWidth="1"/>
    <col min="5128" max="5128" width="49.90625" style="4" bestFit="1" customWidth="1"/>
    <col min="5129" max="5131" width="9.7265625" style="4" bestFit="1" customWidth="1"/>
    <col min="5132" max="5133" width="11" style="4" bestFit="1" customWidth="1"/>
    <col min="5134" max="5134" width="9" style="4"/>
    <col min="5135" max="5135" width="17.6328125" style="4" bestFit="1" customWidth="1"/>
    <col min="5136" max="5370" width="9" style="4"/>
    <col min="5371" max="5371" width="5.453125" style="4" bestFit="1" customWidth="1"/>
    <col min="5372" max="5372" width="12.08984375" style="4" bestFit="1" customWidth="1"/>
    <col min="5373" max="5375" width="9" style="4"/>
    <col min="5376" max="5376" width="17" style="4" bestFit="1" customWidth="1"/>
    <col min="5377" max="5377" width="77.36328125" style="4" bestFit="1" customWidth="1"/>
    <col min="5378" max="5378" width="21.7265625" style="4" bestFit="1" customWidth="1"/>
    <col min="5379" max="5379" width="43.08984375" style="4" bestFit="1" customWidth="1"/>
    <col min="5380" max="5380" width="8.453125" style="4" bestFit="1" customWidth="1"/>
    <col min="5381" max="5381" width="25.7265625" style="4" bestFit="1" customWidth="1"/>
    <col min="5382" max="5382" width="5" style="4" bestFit="1" customWidth="1"/>
    <col min="5383" max="5383" width="12.08984375" style="4" bestFit="1" customWidth="1"/>
    <col min="5384" max="5384" width="49.90625" style="4" bestFit="1" customWidth="1"/>
    <col min="5385" max="5387" width="9.7265625" style="4" bestFit="1" customWidth="1"/>
    <col min="5388" max="5389" width="11" style="4" bestFit="1" customWidth="1"/>
    <col min="5390" max="5390" width="9" style="4"/>
    <col min="5391" max="5391" width="17.6328125" style="4" bestFit="1" customWidth="1"/>
    <col min="5392" max="5626" width="9" style="4"/>
    <col min="5627" max="5627" width="5.453125" style="4" bestFit="1" customWidth="1"/>
    <col min="5628" max="5628" width="12.08984375" style="4" bestFit="1" customWidth="1"/>
    <col min="5629" max="5631" width="9" style="4"/>
    <col min="5632" max="5632" width="17" style="4" bestFit="1" customWidth="1"/>
    <col min="5633" max="5633" width="77.36328125" style="4" bestFit="1" customWidth="1"/>
    <col min="5634" max="5634" width="21.7265625" style="4" bestFit="1" customWidth="1"/>
    <col min="5635" max="5635" width="43.08984375" style="4" bestFit="1" customWidth="1"/>
    <col min="5636" max="5636" width="8.453125" style="4" bestFit="1" customWidth="1"/>
    <col min="5637" max="5637" width="25.7265625" style="4" bestFit="1" customWidth="1"/>
    <col min="5638" max="5638" width="5" style="4" bestFit="1" customWidth="1"/>
    <col min="5639" max="5639" width="12.08984375" style="4" bestFit="1" customWidth="1"/>
    <col min="5640" max="5640" width="49.90625" style="4" bestFit="1" customWidth="1"/>
    <col min="5641" max="5643" width="9.7265625" style="4" bestFit="1" customWidth="1"/>
    <col min="5644" max="5645" width="11" style="4" bestFit="1" customWidth="1"/>
    <col min="5646" max="5646" width="9" style="4"/>
    <col min="5647" max="5647" width="17.6328125" style="4" bestFit="1" customWidth="1"/>
    <col min="5648" max="5882" width="9" style="4"/>
    <col min="5883" max="5883" width="5.453125" style="4" bestFit="1" customWidth="1"/>
    <col min="5884" max="5884" width="12.08984375" style="4" bestFit="1" customWidth="1"/>
    <col min="5885" max="5887" width="9" style="4"/>
    <col min="5888" max="5888" width="17" style="4" bestFit="1" customWidth="1"/>
    <col min="5889" max="5889" width="77.36328125" style="4" bestFit="1" customWidth="1"/>
    <col min="5890" max="5890" width="21.7265625" style="4" bestFit="1" customWidth="1"/>
    <col min="5891" max="5891" width="43.08984375" style="4" bestFit="1" customWidth="1"/>
    <col min="5892" max="5892" width="8.453125" style="4" bestFit="1" customWidth="1"/>
    <col min="5893" max="5893" width="25.7265625" style="4" bestFit="1" customWidth="1"/>
    <col min="5894" max="5894" width="5" style="4" bestFit="1" customWidth="1"/>
    <col min="5895" max="5895" width="12.08984375" style="4" bestFit="1" customWidth="1"/>
    <col min="5896" max="5896" width="49.90625" style="4" bestFit="1" customWidth="1"/>
    <col min="5897" max="5899" width="9.7265625" style="4" bestFit="1" customWidth="1"/>
    <col min="5900" max="5901" width="11" style="4" bestFit="1" customWidth="1"/>
    <col min="5902" max="5902" width="9" style="4"/>
    <col min="5903" max="5903" width="17.6328125" style="4" bestFit="1" customWidth="1"/>
    <col min="5904" max="6138" width="9" style="4"/>
    <col min="6139" max="6139" width="5.453125" style="4" bestFit="1" customWidth="1"/>
    <col min="6140" max="6140" width="12.08984375" style="4" bestFit="1" customWidth="1"/>
    <col min="6141" max="6143" width="9" style="4"/>
    <col min="6144" max="6144" width="17" style="4" bestFit="1" customWidth="1"/>
    <col min="6145" max="6145" width="77.36328125" style="4" bestFit="1" customWidth="1"/>
    <col min="6146" max="6146" width="21.7265625" style="4" bestFit="1" customWidth="1"/>
    <col min="6147" max="6147" width="43.08984375" style="4" bestFit="1" customWidth="1"/>
    <col min="6148" max="6148" width="8.453125" style="4" bestFit="1" customWidth="1"/>
    <col min="6149" max="6149" width="25.7265625" style="4" bestFit="1" customWidth="1"/>
    <col min="6150" max="6150" width="5" style="4" bestFit="1" customWidth="1"/>
    <col min="6151" max="6151" width="12.08984375" style="4" bestFit="1" customWidth="1"/>
    <col min="6152" max="6152" width="49.90625" style="4" bestFit="1" customWidth="1"/>
    <col min="6153" max="6155" width="9.7265625" style="4" bestFit="1" customWidth="1"/>
    <col min="6156" max="6157" width="11" style="4" bestFit="1" customWidth="1"/>
    <col min="6158" max="6158" width="9" style="4"/>
    <col min="6159" max="6159" width="17.6328125" style="4" bestFit="1" customWidth="1"/>
    <col min="6160" max="6394" width="9" style="4"/>
    <col min="6395" max="6395" width="5.453125" style="4" bestFit="1" customWidth="1"/>
    <col min="6396" max="6396" width="12.08984375" style="4" bestFit="1" customWidth="1"/>
    <col min="6397" max="6399" width="9" style="4"/>
    <col min="6400" max="6400" width="17" style="4" bestFit="1" customWidth="1"/>
    <col min="6401" max="6401" width="77.36328125" style="4" bestFit="1" customWidth="1"/>
    <col min="6402" max="6402" width="21.7265625" style="4" bestFit="1" customWidth="1"/>
    <col min="6403" max="6403" width="43.08984375" style="4" bestFit="1" customWidth="1"/>
    <col min="6404" max="6404" width="8.453125" style="4" bestFit="1" customWidth="1"/>
    <col min="6405" max="6405" width="25.7265625" style="4" bestFit="1" customWidth="1"/>
    <col min="6406" max="6406" width="5" style="4" bestFit="1" customWidth="1"/>
    <col min="6407" max="6407" width="12.08984375" style="4" bestFit="1" customWidth="1"/>
    <col min="6408" max="6408" width="49.90625" style="4" bestFit="1" customWidth="1"/>
    <col min="6409" max="6411" width="9.7265625" style="4" bestFit="1" customWidth="1"/>
    <col min="6412" max="6413" width="11" style="4" bestFit="1" customWidth="1"/>
    <col min="6414" max="6414" width="9" style="4"/>
    <col min="6415" max="6415" width="17.6328125" style="4" bestFit="1" customWidth="1"/>
    <col min="6416" max="6650" width="9" style="4"/>
    <col min="6651" max="6651" width="5.453125" style="4" bestFit="1" customWidth="1"/>
    <col min="6652" max="6652" width="12.08984375" style="4" bestFit="1" customWidth="1"/>
    <col min="6653" max="6655" width="9" style="4"/>
    <col min="6656" max="6656" width="17" style="4" bestFit="1" customWidth="1"/>
    <col min="6657" max="6657" width="77.36328125" style="4" bestFit="1" customWidth="1"/>
    <col min="6658" max="6658" width="21.7265625" style="4" bestFit="1" customWidth="1"/>
    <col min="6659" max="6659" width="43.08984375" style="4" bestFit="1" customWidth="1"/>
    <col min="6660" max="6660" width="8.453125" style="4" bestFit="1" customWidth="1"/>
    <col min="6661" max="6661" width="25.7265625" style="4" bestFit="1" customWidth="1"/>
    <col min="6662" max="6662" width="5" style="4" bestFit="1" customWidth="1"/>
    <col min="6663" max="6663" width="12.08984375" style="4" bestFit="1" customWidth="1"/>
    <col min="6664" max="6664" width="49.90625" style="4" bestFit="1" customWidth="1"/>
    <col min="6665" max="6667" width="9.7265625" style="4" bestFit="1" customWidth="1"/>
    <col min="6668" max="6669" width="11" style="4" bestFit="1" customWidth="1"/>
    <col min="6670" max="6670" width="9" style="4"/>
    <col min="6671" max="6671" width="17.6328125" style="4" bestFit="1" customWidth="1"/>
    <col min="6672" max="6906" width="9" style="4"/>
    <col min="6907" max="6907" width="5.453125" style="4" bestFit="1" customWidth="1"/>
    <col min="6908" max="6908" width="12.08984375" style="4" bestFit="1" customWidth="1"/>
    <col min="6909" max="6911" width="9" style="4"/>
    <col min="6912" max="6912" width="17" style="4" bestFit="1" customWidth="1"/>
    <col min="6913" max="6913" width="77.36328125" style="4" bestFit="1" customWidth="1"/>
    <col min="6914" max="6914" width="21.7265625" style="4" bestFit="1" customWidth="1"/>
    <col min="6915" max="6915" width="43.08984375" style="4" bestFit="1" customWidth="1"/>
    <col min="6916" max="6916" width="8.453125" style="4" bestFit="1" customWidth="1"/>
    <col min="6917" max="6917" width="25.7265625" style="4" bestFit="1" customWidth="1"/>
    <col min="6918" max="6918" width="5" style="4" bestFit="1" customWidth="1"/>
    <col min="6919" max="6919" width="12.08984375" style="4" bestFit="1" customWidth="1"/>
    <col min="6920" max="6920" width="49.90625" style="4" bestFit="1" customWidth="1"/>
    <col min="6921" max="6923" width="9.7265625" style="4" bestFit="1" customWidth="1"/>
    <col min="6924" max="6925" width="11" style="4" bestFit="1" customWidth="1"/>
    <col min="6926" max="6926" width="9" style="4"/>
    <col min="6927" max="6927" width="17.6328125" style="4" bestFit="1" customWidth="1"/>
    <col min="6928" max="7162" width="9" style="4"/>
    <col min="7163" max="7163" width="5.453125" style="4" bestFit="1" customWidth="1"/>
    <col min="7164" max="7164" width="12.08984375" style="4" bestFit="1" customWidth="1"/>
    <col min="7165" max="7167" width="9" style="4"/>
    <col min="7168" max="7168" width="17" style="4" bestFit="1" customWidth="1"/>
    <col min="7169" max="7169" width="77.36328125" style="4" bestFit="1" customWidth="1"/>
    <col min="7170" max="7170" width="21.7265625" style="4" bestFit="1" customWidth="1"/>
    <col min="7171" max="7171" width="43.08984375" style="4" bestFit="1" customWidth="1"/>
    <col min="7172" max="7172" width="8.453125" style="4" bestFit="1" customWidth="1"/>
    <col min="7173" max="7173" width="25.7265625" style="4" bestFit="1" customWidth="1"/>
    <col min="7174" max="7174" width="5" style="4" bestFit="1" customWidth="1"/>
    <col min="7175" max="7175" width="12.08984375" style="4" bestFit="1" customWidth="1"/>
    <col min="7176" max="7176" width="49.90625" style="4" bestFit="1" customWidth="1"/>
    <col min="7177" max="7179" width="9.7265625" style="4" bestFit="1" customWidth="1"/>
    <col min="7180" max="7181" width="11" style="4" bestFit="1" customWidth="1"/>
    <col min="7182" max="7182" width="9" style="4"/>
    <col min="7183" max="7183" width="17.6328125" style="4" bestFit="1" customWidth="1"/>
    <col min="7184" max="7418" width="9" style="4"/>
    <col min="7419" max="7419" width="5.453125" style="4" bestFit="1" customWidth="1"/>
    <col min="7420" max="7420" width="12.08984375" style="4" bestFit="1" customWidth="1"/>
    <col min="7421" max="7423" width="9" style="4"/>
    <col min="7424" max="7424" width="17" style="4" bestFit="1" customWidth="1"/>
    <col min="7425" max="7425" width="77.36328125" style="4" bestFit="1" customWidth="1"/>
    <col min="7426" max="7426" width="21.7265625" style="4" bestFit="1" customWidth="1"/>
    <col min="7427" max="7427" width="43.08984375" style="4" bestFit="1" customWidth="1"/>
    <col min="7428" max="7428" width="8.453125" style="4" bestFit="1" customWidth="1"/>
    <col min="7429" max="7429" width="25.7265625" style="4" bestFit="1" customWidth="1"/>
    <col min="7430" max="7430" width="5" style="4" bestFit="1" customWidth="1"/>
    <col min="7431" max="7431" width="12.08984375" style="4" bestFit="1" customWidth="1"/>
    <col min="7432" max="7432" width="49.90625" style="4" bestFit="1" customWidth="1"/>
    <col min="7433" max="7435" width="9.7265625" style="4" bestFit="1" customWidth="1"/>
    <col min="7436" max="7437" width="11" style="4" bestFit="1" customWidth="1"/>
    <col min="7438" max="7438" width="9" style="4"/>
    <col min="7439" max="7439" width="17.6328125" style="4" bestFit="1" customWidth="1"/>
    <col min="7440" max="7674" width="9" style="4"/>
    <col min="7675" max="7675" width="5.453125" style="4" bestFit="1" customWidth="1"/>
    <col min="7676" max="7676" width="12.08984375" style="4" bestFit="1" customWidth="1"/>
    <col min="7677" max="7679" width="9" style="4"/>
    <col min="7680" max="7680" width="17" style="4" bestFit="1" customWidth="1"/>
    <col min="7681" max="7681" width="77.36328125" style="4" bestFit="1" customWidth="1"/>
    <col min="7682" max="7682" width="21.7265625" style="4" bestFit="1" customWidth="1"/>
    <col min="7683" max="7683" width="43.08984375" style="4" bestFit="1" customWidth="1"/>
    <col min="7684" max="7684" width="8.453125" style="4" bestFit="1" customWidth="1"/>
    <col min="7685" max="7685" width="25.7265625" style="4" bestFit="1" customWidth="1"/>
    <col min="7686" max="7686" width="5" style="4" bestFit="1" customWidth="1"/>
    <col min="7687" max="7687" width="12.08984375" style="4" bestFit="1" customWidth="1"/>
    <col min="7688" max="7688" width="49.90625" style="4" bestFit="1" customWidth="1"/>
    <col min="7689" max="7691" width="9.7265625" style="4" bestFit="1" customWidth="1"/>
    <col min="7692" max="7693" width="11" style="4" bestFit="1" customWidth="1"/>
    <col min="7694" max="7694" width="9" style="4"/>
    <col min="7695" max="7695" width="17.6328125" style="4" bestFit="1" customWidth="1"/>
    <col min="7696" max="7930" width="9" style="4"/>
    <col min="7931" max="7931" width="5.453125" style="4" bestFit="1" customWidth="1"/>
    <col min="7932" max="7932" width="12.08984375" style="4" bestFit="1" customWidth="1"/>
    <col min="7933" max="7935" width="9" style="4"/>
    <col min="7936" max="7936" width="17" style="4" bestFit="1" customWidth="1"/>
    <col min="7937" max="7937" width="77.36328125" style="4" bestFit="1" customWidth="1"/>
    <col min="7938" max="7938" width="21.7265625" style="4" bestFit="1" customWidth="1"/>
    <col min="7939" max="7939" width="43.08984375" style="4" bestFit="1" customWidth="1"/>
    <col min="7940" max="7940" width="8.453125" style="4" bestFit="1" customWidth="1"/>
    <col min="7941" max="7941" width="25.7265625" style="4" bestFit="1" customWidth="1"/>
    <col min="7942" max="7942" width="5" style="4" bestFit="1" customWidth="1"/>
    <col min="7943" max="7943" width="12.08984375" style="4" bestFit="1" customWidth="1"/>
    <col min="7944" max="7944" width="49.90625" style="4" bestFit="1" customWidth="1"/>
    <col min="7945" max="7947" width="9.7265625" style="4" bestFit="1" customWidth="1"/>
    <col min="7948" max="7949" width="11" style="4" bestFit="1" customWidth="1"/>
    <col min="7950" max="7950" width="9" style="4"/>
    <col min="7951" max="7951" width="17.6328125" style="4" bestFit="1" customWidth="1"/>
    <col min="7952" max="8186" width="9" style="4"/>
    <col min="8187" max="8187" width="5.453125" style="4" bestFit="1" customWidth="1"/>
    <col min="8188" max="8188" width="12.08984375" style="4" bestFit="1" customWidth="1"/>
    <col min="8189" max="8191" width="9" style="4"/>
    <col min="8192" max="8192" width="17" style="4" bestFit="1" customWidth="1"/>
    <col min="8193" max="8193" width="77.36328125" style="4" bestFit="1" customWidth="1"/>
    <col min="8194" max="8194" width="21.7265625" style="4" bestFit="1" customWidth="1"/>
    <col min="8195" max="8195" width="43.08984375" style="4" bestFit="1" customWidth="1"/>
    <col min="8196" max="8196" width="8.453125" style="4" bestFit="1" customWidth="1"/>
    <col min="8197" max="8197" width="25.7265625" style="4" bestFit="1" customWidth="1"/>
    <col min="8198" max="8198" width="5" style="4" bestFit="1" customWidth="1"/>
    <col min="8199" max="8199" width="12.08984375" style="4" bestFit="1" customWidth="1"/>
    <col min="8200" max="8200" width="49.90625" style="4" bestFit="1" customWidth="1"/>
    <col min="8201" max="8203" width="9.7265625" style="4" bestFit="1" customWidth="1"/>
    <col min="8204" max="8205" width="11" style="4" bestFit="1" customWidth="1"/>
    <col min="8206" max="8206" width="9" style="4"/>
    <col min="8207" max="8207" width="17.6328125" style="4" bestFit="1" customWidth="1"/>
    <col min="8208" max="8442" width="9" style="4"/>
    <col min="8443" max="8443" width="5.453125" style="4" bestFit="1" customWidth="1"/>
    <col min="8444" max="8444" width="12.08984375" style="4" bestFit="1" customWidth="1"/>
    <col min="8445" max="8447" width="9" style="4"/>
    <col min="8448" max="8448" width="17" style="4" bestFit="1" customWidth="1"/>
    <col min="8449" max="8449" width="77.36328125" style="4" bestFit="1" customWidth="1"/>
    <col min="8450" max="8450" width="21.7265625" style="4" bestFit="1" customWidth="1"/>
    <col min="8451" max="8451" width="43.08984375" style="4" bestFit="1" customWidth="1"/>
    <col min="8452" max="8452" width="8.453125" style="4" bestFit="1" customWidth="1"/>
    <col min="8453" max="8453" width="25.7265625" style="4" bestFit="1" customWidth="1"/>
    <col min="8454" max="8454" width="5" style="4" bestFit="1" customWidth="1"/>
    <col min="8455" max="8455" width="12.08984375" style="4" bestFit="1" customWidth="1"/>
    <col min="8456" max="8456" width="49.90625" style="4" bestFit="1" customWidth="1"/>
    <col min="8457" max="8459" width="9.7265625" style="4" bestFit="1" customWidth="1"/>
    <col min="8460" max="8461" width="11" style="4" bestFit="1" customWidth="1"/>
    <col min="8462" max="8462" width="9" style="4"/>
    <col min="8463" max="8463" width="17.6328125" style="4" bestFit="1" customWidth="1"/>
    <col min="8464" max="8698" width="9" style="4"/>
    <col min="8699" max="8699" width="5.453125" style="4" bestFit="1" customWidth="1"/>
    <col min="8700" max="8700" width="12.08984375" style="4" bestFit="1" customWidth="1"/>
    <col min="8701" max="8703" width="9" style="4"/>
    <col min="8704" max="8704" width="17" style="4" bestFit="1" customWidth="1"/>
    <col min="8705" max="8705" width="77.36328125" style="4" bestFit="1" customWidth="1"/>
    <col min="8706" max="8706" width="21.7265625" style="4" bestFit="1" customWidth="1"/>
    <col min="8707" max="8707" width="43.08984375" style="4" bestFit="1" customWidth="1"/>
    <col min="8708" max="8708" width="8.453125" style="4" bestFit="1" customWidth="1"/>
    <col min="8709" max="8709" width="25.7265625" style="4" bestFit="1" customWidth="1"/>
    <col min="8710" max="8710" width="5" style="4" bestFit="1" customWidth="1"/>
    <col min="8711" max="8711" width="12.08984375" style="4" bestFit="1" customWidth="1"/>
    <col min="8712" max="8712" width="49.90625" style="4" bestFit="1" customWidth="1"/>
    <col min="8713" max="8715" width="9.7265625" style="4" bestFit="1" customWidth="1"/>
    <col min="8716" max="8717" width="11" style="4" bestFit="1" customWidth="1"/>
    <col min="8718" max="8718" width="9" style="4"/>
    <col min="8719" max="8719" width="17.6328125" style="4" bestFit="1" customWidth="1"/>
    <col min="8720" max="8954" width="9" style="4"/>
    <col min="8955" max="8955" width="5.453125" style="4" bestFit="1" customWidth="1"/>
    <col min="8956" max="8956" width="12.08984375" style="4" bestFit="1" customWidth="1"/>
    <col min="8957" max="8959" width="9" style="4"/>
    <col min="8960" max="8960" width="17" style="4" bestFit="1" customWidth="1"/>
    <col min="8961" max="8961" width="77.36328125" style="4" bestFit="1" customWidth="1"/>
    <col min="8962" max="8962" width="21.7265625" style="4" bestFit="1" customWidth="1"/>
    <col min="8963" max="8963" width="43.08984375" style="4" bestFit="1" customWidth="1"/>
    <col min="8964" max="8964" width="8.453125" style="4" bestFit="1" customWidth="1"/>
    <col min="8965" max="8965" width="25.7265625" style="4" bestFit="1" customWidth="1"/>
    <col min="8966" max="8966" width="5" style="4" bestFit="1" customWidth="1"/>
    <col min="8967" max="8967" width="12.08984375" style="4" bestFit="1" customWidth="1"/>
    <col min="8968" max="8968" width="49.90625" style="4" bestFit="1" customWidth="1"/>
    <col min="8969" max="8971" width="9.7265625" style="4" bestFit="1" customWidth="1"/>
    <col min="8972" max="8973" width="11" style="4" bestFit="1" customWidth="1"/>
    <col min="8974" max="8974" width="9" style="4"/>
    <col min="8975" max="8975" width="17.6328125" style="4" bestFit="1" customWidth="1"/>
    <col min="8976" max="9210" width="9" style="4"/>
    <col min="9211" max="9211" width="5.453125" style="4" bestFit="1" customWidth="1"/>
    <col min="9212" max="9212" width="12.08984375" style="4" bestFit="1" customWidth="1"/>
    <col min="9213" max="9215" width="9" style="4"/>
    <col min="9216" max="9216" width="17" style="4" bestFit="1" customWidth="1"/>
    <col min="9217" max="9217" width="77.36328125" style="4" bestFit="1" customWidth="1"/>
    <col min="9218" max="9218" width="21.7265625" style="4" bestFit="1" customWidth="1"/>
    <col min="9219" max="9219" width="43.08984375" style="4" bestFit="1" customWidth="1"/>
    <col min="9220" max="9220" width="8.453125" style="4" bestFit="1" customWidth="1"/>
    <col min="9221" max="9221" width="25.7265625" style="4" bestFit="1" customWidth="1"/>
    <col min="9222" max="9222" width="5" style="4" bestFit="1" customWidth="1"/>
    <col min="9223" max="9223" width="12.08984375" style="4" bestFit="1" customWidth="1"/>
    <col min="9224" max="9224" width="49.90625" style="4" bestFit="1" customWidth="1"/>
    <col min="9225" max="9227" width="9.7265625" style="4" bestFit="1" customWidth="1"/>
    <col min="9228" max="9229" width="11" style="4" bestFit="1" customWidth="1"/>
    <col min="9230" max="9230" width="9" style="4"/>
    <col min="9231" max="9231" width="17.6328125" style="4" bestFit="1" customWidth="1"/>
    <col min="9232" max="9466" width="9" style="4"/>
    <col min="9467" max="9467" width="5.453125" style="4" bestFit="1" customWidth="1"/>
    <col min="9468" max="9468" width="12.08984375" style="4" bestFit="1" customWidth="1"/>
    <col min="9469" max="9471" width="9" style="4"/>
    <col min="9472" max="9472" width="17" style="4" bestFit="1" customWidth="1"/>
    <col min="9473" max="9473" width="77.36328125" style="4" bestFit="1" customWidth="1"/>
    <col min="9474" max="9474" width="21.7265625" style="4" bestFit="1" customWidth="1"/>
    <col min="9475" max="9475" width="43.08984375" style="4" bestFit="1" customWidth="1"/>
    <col min="9476" max="9476" width="8.453125" style="4" bestFit="1" customWidth="1"/>
    <col min="9477" max="9477" width="25.7265625" style="4" bestFit="1" customWidth="1"/>
    <col min="9478" max="9478" width="5" style="4" bestFit="1" customWidth="1"/>
    <col min="9479" max="9479" width="12.08984375" style="4" bestFit="1" customWidth="1"/>
    <col min="9480" max="9480" width="49.90625" style="4" bestFit="1" customWidth="1"/>
    <col min="9481" max="9483" width="9.7265625" style="4" bestFit="1" customWidth="1"/>
    <col min="9484" max="9485" width="11" style="4" bestFit="1" customWidth="1"/>
    <col min="9486" max="9486" width="9" style="4"/>
    <col min="9487" max="9487" width="17.6328125" style="4" bestFit="1" customWidth="1"/>
    <col min="9488" max="9722" width="9" style="4"/>
    <col min="9723" max="9723" width="5.453125" style="4" bestFit="1" customWidth="1"/>
    <col min="9724" max="9724" width="12.08984375" style="4" bestFit="1" customWidth="1"/>
    <col min="9725" max="9727" width="9" style="4"/>
    <col min="9728" max="9728" width="17" style="4" bestFit="1" customWidth="1"/>
    <col min="9729" max="9729" width="77.36328125" style="4" bestFit="1" customWidth="1"/>
    <col min="9730" max="9730" width="21.7265625" style="4" bestFit="1" customWidth="1"/>
    <col min="9731" max="9731" width="43.08984375" style="4" bestFit="1" customWidth="1"/>
    <col min="9732" max="9732" width="8.453125" style="4" bestFit="1" customWidth="1"/>
    <col min="9733" max="9733" width="25.7265625" style="4" bestFit="1" customWidth="1"/>
    <col min="9734" max="9734" width="5" style="4" bestFit="1" customWidth="1"/>
    <col min="9735" max="9735" width="12.08984375" style="4" bestFit="1" customWidth="1"/>
    <col min="9736" max="9736" width="49.90625" style="4" bestFit="1" customWidth="1"/>
    <col min="9737" max="9739" width="9.7265625" style="4" bestFit="1" customWidth="1"/>
    <col min="9740" max="9741" width="11" style="4" bestFit="1" customWidth="1"/>
    <col min="9742" max="9742" width="9" style="4"/>
    <col min="9743" max="9743" width="17.6328125" style="4" bestFit="1" customWidth="1"/>
    <col min="9744" max="9978" width="9" style="4"/>
    <col min="9979" max="9979" width="5.453125" style="4" bestFit="1" customWidth="1"/>
    <col min="9980" max="9980" width="12.08984375" style="4" bestFit="1" customWidth="1"/>
    <col min="9981" max="9983" width="9" style="4"/>
    <col min="9984" max="9984" width="17" style="4" bestFit="1" customWidth="1"/>
    <col min="9985" max="9985" width="77.36328125" style="4" bestFit="1" customWidth="1"/>
    <col min="9986" max="9986" width="21.7265625" style="4" bestFit="1" customWidth="1"/>
    <col min="9987" max="9987" width="43.08984375" style="4" bestFit="1" customWidth="1"/>
    <col min="9988" max="9988" width="8.453125" style="4" bestFit="1" customWidth="1"/>
    <col min="9989" max="9989" width="25.7265625" style="4" bestFit="1" customWidth="1"/>
    <col min="9990" max="9990" width="5" style="4" bestFit="1" customWidth="1"/>
    <col min="9991" max="9991" width="12.08984375" style="4" bestFit="1" customWidth="1"/>
    <col min="9992" max="9992" width="49.90625" style="4" bestFit="1" customWidth="1"/>
    <col min="9993" max="9995" width="9.7265625" style="4" bestFit="1" customWidth="1"/>
    <col min="9996" max="9997" width="11" style="4" bestFit="1" customWidth="1"/>
    <col min="9998" max="9998" width="9" style="4"/>
    <col min="9999" max="9999" width="17.6328125" style="4" bestFit="1" customWidth="1"/>
    <col min="10000" max="10234" width="9" style="4"/>
    <col min="10235" max="10235" width="5.453125" style="4" bestFit="1" customWidth="1"/>
    <col min="10236" max="10236" width="12.08984375" style="4" bestFit="1" customWidth="1"/>
    <col min="10237" max="10239" width="9" style="4"/>
    <col min="10240" max="10240" width="17" style="4" bestFit="1" customWidth="1"/>
    <col min="10241" max="10241" width="77.36328125" style="4" bestFit="1" customWidth="1"/>
    <col min="10242" max="10242" width="21.7265625" style="4" bestFit="1" customWidth="1"/>
    <col min="10243" max="10243" width="43.08984375" style="4" bestFit="1" customWidth="1"/>
    <col min="10244" max="10244" width="8.453125" style="4" bestFit="1" customWidth="1"/>
    <col min="10245" max="10245" width="25.7265625" style="4" bestFit="1" customWidth="1"/>
    <col min="10246" max="10246" width="5" style="4" bestFit="1" customWidth="1"/>
    <col min="10247" max="10247" width="12.08984375" style="4" bestFit="1" customWidth="1"/>
    <col min="10248" max="10248" width="49.90625" style="4" bestFit="1" customWidth="1"/>
    <col min="10249" max="10251" width="9.7265625" style="4" bestFit="1" customWidth="1"/>
    <col min="10252" max="10253" width="11" style="4" bestFit="1" customWidth="1"/>
    <col min="10254" max="10254" width="9" style="4"/>
    <col min="10255" max="10255" width="17.6328125" style="4" bestFit="1" customWidth="1"/>
    <col min="10256" max="10490" width="9" style="4"/>
    <col min="10491" max="10491" width="5.453125" style="4" bestFit="1" customWidth="1"/>
    <col min="10492" max="10492" width="12.08984375" style="4" bestFit="1" customWidth="1"/>
    <col min="10493" max="10495" width="9" style="4"/>
    <col min="10496" max="10496" width="17" style="4" bestFit="1" customWidth="1"/>
    <col min="10497" max="10497" width="77.36328125" style="4" bestFit="1" customWidth="1"/>
    <col min="10498" max="10498" width="21.7265625" style="4" bestFit="1" customWidth="1"/>
    <col min="10499" max="10499" width="43.08984375" style="4" bestFit="1" customWidth="1"/>
    <col min="10500" max="10500" width="8.453125" style="4" bestFit="1" customWidth="1"/>
    <col min="10501" max="10501" width="25.7265625" style="4" bestFit="1" customWidth="1"/>
    <col min="10502" max="10502" width="5" style="4" bestFit="1" customWidth="1"/>
    <col min="10503" max="10503" width="12.08984375" style="4" bestFit="1" customWidth="1"/>
    <col min="10504" max="10504" width="49.90625" style="4" bestFit="1" customWidth="1"/>
    <col min="10505" max="10507" width="9.7265625" style="4" bestFit="1" customWidth="1"/>
    <col min="10508" max="10509" width="11" style="4" bestFit="1" customWidth="1"/>
    <col min="10510" max="10510" width="9" style="4"/>
    <col min="10511" max="10511" width="17.6328125" style="4" bestFit="1" customWidth="1"/>
    <col min="10512" max="10746" width="9" style="4"/>
    <col min="10747" max="10747" width="5.453125" style="4" bestFit="1" customWidth="1"/>
    <col min="10748" max="10748" width="12.08984375" style="4" bestFit="1" customWidth="1"/>
    <col min="10749" max="10751" width="9" style="4"/>
    <col min="10752" max="10752" width="17" style="4" bestFit="1" customWidth="1"/>
    <col min="10753" max="10753" width="77.36328125" style="4" bestFit="1" customWidth="1"/>
    <col min="10754" max="10754" width="21.7265625" style="4" bestFit="1" customWidth="1"/>
    <col min="10755" max="10755" width="43.08984375" style="4" bestFit="1" customWidth="1"/>
    <col min="10756" max="10756" width="8.453125" style="4" bestFit="1" customWidth="1"/>
    <col min="10757" max="10757" width="25.7265625" style="4" bestFit="1" customWidth="1"/>
    <col min="10758" max="10758" width="5" style="4" bestFit="1" customWidth="1"/>
    <col min="10759" max="10759" width="12.08984375" style="4" bestFit="1" customWidth="1"/>
    <col min="10760" max="10760" width="49.90625" style="4" bestFit="1" customWidth="1"/>
    <col min="10761" max="10763" width="9.7265625" style="4" bestFit="1" customWidth="1"/>
    <col min="10764" max="10765" width="11" style="4" bestFit="1" customWidth="1"/>
    <col min="10766" max="10766" width="9" style="4"/>
    <col min="10767" max="10767" width="17.6328125" style="4" bestFit="1" customWidth="1"/>
    <col min="10768" max="11002" width="9" style="4"/>
    <col min="11003" max="11003" width="5.453125" style="4" bestFit="1" customWidth="1"/>
    <col min="11004" max="11004" width="12.08984375" style="4" bestFit="1" customWidth="1"/>
    <col min="11005" max="11007" width="9" style="4"/>
    <col min="11008" max="11008" width="17" style="4" bestFit="1" customWidth="1"/>
    <col min="11009" max="11009" width="77.36328125" style="4" bestFit="1" customWidth="1"/>
    <col min="11010" max="11010" width="21.7265625" style="4" bestFit="1" customWidth="1"/>
    <col min="11011" max="11011" width="43.08984375" style="4" bestFit="1" customWidth="1"/>
    <col min="11012" max="11012" width="8.453125" style="4" bestFit="1" customWidth="1"/>
    <col min="11013" max="11013" width="25.7265625" style="4" bestFit="1" customWidth="1"/>
    <col min="11014" max="11014" width="5" style="4" bestFit="1" customWidth="1"/>
    <col min="11015" max="11015" width="12.08984375" style="4" bestFit="1" customWidth="1"/>
    <col min="11016" max="11016" width="49.90625" style="4" bestFit="1" customWidth="1"/>
    <col min="11017" max="11019" width="9.7265625" style="4" bestFit="1" customWidth="1"/>
    <col min="11020" max="11021" width="11" style="4" bestFit="1" customWidth="1"/>
    <col min="11022" max="11022" width="9" style="4"/>
    <col min="11023" max="11023" width="17.6328125" style="4" bestFit="1" customWidth="1"/>
    <col min="11024" max="11258" width="9" style="4"/>
    <col min="11259" max="11259" width="5.453125" style="4" bestFit="1" customWidth="1"/>
    <col min="11260" max="11260" width="12.08984375" style="4" bestFit="1" customWidth="1"/>
    <col min="11261" max="11263" width="9" style="4"/>
    <col min="11264" max="11264" width="17" style="4" bestFit="1" customWidth="1"/>
    <col min="11265" max="11265" width="77.36328125" style="4" bestFit="1" customWidth="1"/>
    <col min="11266" max="11266" width="21.7265625" style="4" bestFit="1" customWidth="1"/>
    <col min="11267" max="11267" width="43.08984375" style="4" bestFit="1" customWidth="1"/>
    <col min="11268" max="11268" width="8.453125" style="4" bestFit="1" customWidth="1"/>
    <col min="11269" max="11269" width="25.7265625" style="4" bestFit="1" customWidth="1"/>
    <col min="11270" max="11270" width="5" style="4" bestFit="1" customWidth="1"/>
    <col min="11271" max="11271" width="12.08984375" style="4" bestFit="1" customWidth="1"/>
    <col min="11272" max="11272" width="49.90625" style="4" bestFit="1" customWidth="1"/>
    <col min="11273" max="11275" width="9.7265625" style="4" bestFit="1" customWidth="1"/>
    <col min="11276" max="11277" width="11" style="4" bestFit="1" customWidth="1"/>
    <col min="11278" max="11278" width="9" style="4"/>
    <col min="11279" max="11279" width="17.6328125" style="4" bestFit="1" customWidth="1"/>
    <col min="11280" max="11514" width="9" style="4"/>
    <col min="11515" max="11515" width="5.453125" style="4" bestFit="1" customWidth="1"/>
    <col min="11516" max="11516" width="12.08984375" style="4" bestFit="1" customWidth="1"/>
    <col min="11517" max="11519" width="9" style="4"/>
    <col min="11520" max="11520" width="17" style="4" bestFit="1" customWidth="1"/>
    <col min="11521" max="11521" width="77.36328125" style="4" bestFit="1" customWidth="1"/>
    <col min="11522" max="11522" width="21.7265625" style="4" bestFit="1" customWidth="1"/>
    <col min="11523" max="11523" width="43.08984375" style="4" bestFit="1" customWidth="1"/>
    <col min="11524" max="11524" width="8.453125" style="4" bestFit="1" customWidth="1"/>
    <col min="11525" max="11525" width="25.7265625" style="4" bestFit="1" customWidth="1"/>
    <col min="11526" max="11526" width="5" style="4" bestFit="1" customWidth="1"/>
    <col min="11527" max="11527" width="12.08984375" style="4" bestFit="1" customWidth="1"/>
    <col min="11528" max="11528" width="49.90625" style="4" bestFit="1" customWidth="1"/>
    <col min="11529" max="11531" width="9.7265625" style="4" bestFit="1" customWidth="1"/>
    <col min="11532" max="11533" width="11" style="4" bestFit="1" customWidth="1"/>
    <col min="11534" max="11534" width="9" style="4"/>
    <col min="11535" max="11535" width="17.6328125" style="4" bestFit="1" customWidth="1"/>
    <col min="11536" max="11770" width="9" style="4"/>
    <col min="11771" max="11771" width="5.453125" style="4" bestFit="1" customWidth="1"/>
    <col min="11772" max="11772" width="12.08984375" style="4" bestFit="1" customWidth="1"/>
    <col min="11773" max="11775" width="9" style="4"/>
    <col min="11776" max="11776" width="17" style="4" bestFit="1" customWidth="1"/>
    <col min="11777" max="11777" width="77.36328125" style="4" bestFit="1" customWidth="1"/>
    <col min="11778" max="11778" width="21.7265625" style="4" bestFit="1" customWidth="1"/>
    <col min="11779" max="11779" width="43.08984375" style="4" bestFit="1" customWidth="1"/>
    <col min="11780" max="11780" width="8.453125" style="4" bestFit="1" customWidth="1"/>
    <col min="11781" max="11781" width="25.7265625" style="4" bestFit="1" customWidth="1"/>
    <col min="11782" max="11782" width="5" style="4" bestFit="1" customWidth="1"/>
    <col min="11783" max="11783" width="12.08984375" style="4" bestFit="1" customWidth="1"/>
    <col min="11784" max="11784" width="49.90625" style="4" bestFit="1" customWidth="1"/>
    <col min="11785" max="11787" width="9.7265625" style="4" bestFit="1" customWidth="1"/>
    <col min="11788" max="11789" width="11" style="4" bestFit="1" customWidth="1"/>
    <col min="11790" max="11790" width="9" style="4"/>
    <col min="11791" max="11791" width="17.6328125" style="4" bestFit="1" customWidth="1"/>
    <col min="11792" max="12026" width="9" style="4"/>
    <col min="12027" max="12027" width="5.453125" style="4" bestFit="1" customWidth="1"/>
    <col min="12028" max="12028" width="12.08984375" style="4" bestFit="1" customWidth="1"/>
    <col min="12029" max="12031" width="9" style="4"/>
    <col min="12032" max="12032" width="17" style="4" bestFit="1" customWidth="1"/>
    <col min="12033" max="12033" width="77.36328125" style="4" bestFit="1" customWidth="1"/>
    <col min="12034" max="12034" width="21.7265625" style="4" bestFit="1" customWidth="1"/>
    <col min="12035" max="12035" width="43.08984375" style="4" bestFit="1" customWidth="1"/>
    <col min="12036" max="12036" width="8.453125" style="4" bestFit="1" customWidth="1"/>
    <col min="12037" max="12037" width="25.7265625" style="4" bestFit="1" customWidth="1"/>
    <col min="12038" max="12038" width="5" style="4" bestFit="1" customWidth="1"/>
    <col min="12039" max="12039" width="12.08984375" style="4" bestFit="1" customWidth="1"/>
    <col min="12040" max="12040" width="49.90625" style="4" bestFit="1" customWidth="1"/>
    <col min="12041" max="12043" width="9.7265625" style="4" bestFit="1" customWidth="1"/>
    <col min="12044" max="12045" width="11" style="4" bestFit="1" customWidth="1"/>
    <col min="12046" max="12046" width="9" style="4"/>
    <col min="12047" max="12047" width="17.6328125" style="4" bestFit="1" customWidth="1"/>
    <col min="12048" max="12282" width="9" style="4"/>
    <col min="12283" max="12283" width="5.453125" style="4" bestFit="1" customWidth="1"/>
    <col min="12284" max="12284" width="12.08984375" style="4" bestFit="1" customWidth="1"/>
    <col min="12285" max="12287" width="9" style="4"/>
    <col min="12288" max="12288" width="17" style="4" bestFit="1" customWidth="1"/>
    <col min="12289" max="12289" width="77.36328125" style="4" bestFit="1" customWidth="1"/>
    <col min="12290" max="12290" width="21.7265625" style="4" bestFit="1" customWidth="1"/>
    <col min="12291" max="12291" width="43.08984375" style="4" bestFit="1" customWidth="1"/>
    <col min="12292" max="12292" width="8.453125" style="4" bestFit="1" customWidth="1"/>
    <col min="12293" max="12293" width="25.7265625" style="4" bestFit="1" customWidth="1"/>
    <col min="12294" max="12294" width="5" style="4" bestFit="1" customWidth="1"/>
    <col min="12295" max="12295" width="12.08984375" style="4" bestFit="1" customWidth="1"/>
    <col min="12296" max="12296" width="49.90625" style="4" bestFit="1" customWidth="1"/>
    <col min="12297" max="12299" width="9.7265625" style="4" bestFit="1" customWidth="1"/>
    <col min="12300" max="12301" width="11" style="4" bestFit="1" customWidth="1"/>
    <col min="12302" max="12302" width="9" style="4"/>
    <col min="12303" max="12303" width="17.6328125" style="4" bestFit="1" customWidth="1"/>
    <col min="12304" max="12538" width="9" style="4"/>
    <col min="12539" max="12539" width="5.453125" style="4" bestFit="1" customWidth="1"/>
    <col min="12540" max="12540" width="12.08984375" style="4" bestFit="1" customWidth="1"/>
    <col min="12541" max="12543" width="9" style="4"/>
    <col min="12544" max="12544" width="17" style="4" bestFit="1" customWidth="1"/>
    <col min="12545" max="12545" width="77.36328125" style="4" bestFit="1" customWidth="1"/>
    <col min="12546" max="12546" width="21.7265625" style="4" bestFit="1" customWidth="1"/>
    <col min="12547" max="12547" width="43.08984375" style="4" bestFit="1" customWidth="1"/>
    <col min="12548" max="12548" width="8.453125" style="4" bestFit="1" customWidth="1"/>
    <col min="12549" max="12549" width="25.7265625" style="4" bestFit="1" customWidth="1"/>
    <col min="12550" max="12550" width="5" style="4" bestFit="1" customWidth="1"/>
    <col min="12551" max="12551" width="12.08984375" style="4" bestFit="1" customWidth="1"/>
    <col min="12552" max="12552" width="49.90625" style="4" bestFit="1" customWidth="1"/>
    <col min="12553" max="12555" width="9.7265625" style="4" bestFit="1" customWidth="1"/>
    <col min="12556" max="12557" width="11" style="4" bestFit="1" customWidth="1"/>
    <col min="12558" max="12558" width="9" style="4"/>
    <col min="12559" max="12559" width="17.6328125" style="4" bestFit="1" customWidth="1"/>
    <col min="12560" max="12794" width="9" style="4"/>
    <col min="12795" max="12795" width="5.453125" style="4" bestFit="1" customWidth="1"/>
    <col min="12796" max="12796" width="12.08984375" style="4" bestFit="1" customWidth="1"/>
    <col min="12797" max="12799" width="9" style="4"/>
    <col min="12800" max="12800" width="17" style="4" bestFit="1" customWidth="1"/>
    <col min="12801" max="12801" width="77.36328125" style="4" bestFit="1" customWidth="1"/>
    <col min="12802" max="12802" width="21.7265625" style="4" bestFit="1" customWidth="1"/>
    <col min="12803" max="12803" width="43.08984375" style="4" bestFit="1" customWidth="1"/>
    <col min="12804" max="12804" width="8.453125" style="4" bestFit="1" customWidth="1"/>
    <col min="12805" max="12805" width="25.7265625" style="4" bestFit="1" customWidth="1"/>
    <col min="12806" max="12806" width="5" style="4" bestFit="1" customWidth="1"/>
    <col min="12807" max="12807" width="12.08984375" style="4" bestFit="1" customWidth="1"/>
    <col min="12808" max="12808" width="49.90625" style="4" bestFit="1" customWidth="1"/>
    <col min="12809" max="12811" width="9.7265625" style="4" bestFit="1" customWidth="1"/>
    <col min="12812" max="12813" width="11" style="4" bestFit="1" customWidth="1"/>
    <col min="12814" max="12814" width="9" style="4"/>
    <col min="12815" max="12815" width="17.6328125" style="4" bestFit="1" customWidth="1"/>
    <col min="12816" max="13050" width="9" style="4"/>
    <col min="13051" max="13051" width="5.453125" style="4" bestFit="1" customWidth="1"/>
    <col min="13052" max="13052" width="12.08984375" style="4" bestFit="1" customWidth="1"/>
    <col min="13053" max="13055" width="9" style="4"/>
    <col min="13056" max="13056" width="17" style="4" bestFit="1" customWidth="1"/>
    <col min="13057" max="13057" width="77.36328125" style="4" bestFit="1" customWidth="1"/>
    <col min="13058" max="13058" width="21.7265625" style="4" bestFit="1" customWidth="1"/>
    <col min="13059" max="13059" width="43.08984375" style="4" bestFit="1" customWidth="1"/>
    <col min="13060" max="13060" width="8.453125" style="4" bestFit="1" customWidth="1"/>
    <col min="13061" max="13061" width="25.7265625" style="4" bestFit="1" customWidth="1"/>
    <col min="13062" max="13062" width="5" style="4" bestFit="1" customWidth="1"/>
    <col min="13063" max="13063" width="12.08984375" style="4" bestFit="1" customWidth="1"/>
    <col min="13064" max="13064" width="49.90625" style="4" bestFit="1" customWidth="1"/>
    <col min="13065" max="13067" width="9.7265625" style="4" bestFit="1" customWidth="1"/>
    <col min="13068" max="13069" width="11" style="4" bestFit="1" customWidth="1"/>
    <col min="13070" max="13070" width="9" style="4"/>
    <col min="13071" max="13071" width="17.6328125" style="4" bestFit="1" customWidth="1"/>
    <col min="13072" max="13306" width="9" style="4"/>
    <col min="13307" max="13307" width="5.453125" style="4" bestFit="1" customWidth="1"/>
    <col min="13308" max="13308" width="12.08984375" style="4" bestFit="1" customWidth="1"/>
    <col min="13309" max="13311" width="9" style="4"/>
    <col min="13312" max="13312" width="17" style="4" bestFit="1" customWidth="1"/>
    <col min="13313" max="13313" width="77.36328125" style="4" bestFit="1" customWidth="1"/>
    <col min="13314" max="13314" width="21.7265625" style="4" bestFit="1" customWidth="1"/>
    <col min="13315" max="13315" width="43.08984375" style="4" bestFit="1" customWidth="1"/>
    <col min="13316" max="13316" width="8.453125" style="4" bestFit="1" customWidth="1"/>
    <col min="13317" max="13317" width="25.7265625" style="4" bestFit="1" customWidth="1"/>
    <col min="13318" max="13318" width="5" style="4" bestFit="1" customWidth="1"/>
    <col min="13319" max="13319" width="12.08984375" style="4" bestFit="1" customWidth="1"/>
    <col min="13320" max="13320" width="49.90625" style="4" bestFit="1" customWidth="1"/>
    <col min="13321" max="13323" width="9.7265625" style="4" bestFit="1" customWidth="1"/>
    <col min="13324" max="13325" width="11" style="4" bestFit="1" customWidth="1"/>
    <col min="13326" max="13326" width="9" style="4"/>
    <col min="13327" max="13327" width="17.6328125" style="4" bestFit="1" customWidth="1"/>
    <col min="13328" max="13562" width="9" style="4"/>
    <col min="13563" max="13563" width="5.453125" style="4" bestFit="1" customWidth="1"/>
    <col min="13564" max="13564" width="12.08984375" style="4" bestFit="1" customWidth="1"/>
    <col min="13565" max="13567" width="9" style="4"/>
    <col min="13568" max="13568" width="17" style="4" bestFit="1" customWidth="1"/>
    <col min="13569" max="13569" width="77.36328125" style="4" bestFit="1" customWidth="1"/>
    <col min="13570" max="13570" width="21.7265625" style="4" bestFit="1" customWidth="1"/>
    <col min="13571" max="13571" width="43.08984375" style="4" bestFit="1" customWidth="1"/>
    <col min="13572" max="13572" width="8.453125" style="4" bestFit="1" customWidth="1"/>
    <col min="13573" max="13573" width="25.7265625" style="4" bestFit="1" customWidth="1"/>
    <col min="13574" max="13574" width="5" style="4" bestFit="1" customWidth="1"/>
    <col min="13575" max="13575" width="12.08984375" style="4" bestFit="1" customWidth="1"/>
    <col min="13576" max="13576" width="49.90625" style="4" bestFit="1" customWidth="1"/>
    <col min="13577" max="13579" width="9.7265625" style="4" bestFit="1" customWidth="1"/>
    <col min="13580" max="13581" width="11" style="4" bestFit="1" customWidth="1"/>
    <col min="13582" max="13582" width="9" style="4"/>
    <col min="13583" max="13583" width="17.6328125" style="4" bestFit="1" customWidth="1"/>
    <col min="13584" max="13818" width="9" style="4"/>
    <col min="13819" max="13819" width="5.453125" style="4" bestFit="1" customWidth="1"/>
    <col min="13820" max="13820" width="12.08984375" style="4" bestFit="1" customWidth="1"/>
    <col min="13821" max="13823" width="9" style="4"/>
    <col min="13824" max="13824" width="17" style="4" bestFit="1" customWidth="1"/>
    <col min="13825" max="13825" width="77.36328125" style="4" bestFit="1" customWidth="1"/>
    <col min="13826" max="13826" width="21.7265625" style="4" bestFit="1" customWidth="1"/>
    <col min="13827" max="13827" width="43.08984375" style="4" bestFit="1" customWidth="1"/>
    <col min="13828" max="13828" width="8.453125" style="4" bestFit="1" customWidth="1"/>
    <col min="13829" max="13829" width="25.7265625" style="4" bestFit="1" customWidth="1"/>
    <col min="13830" max="13830" width="5" style="4" bestFit="1" customWidth="1"/>
    <col min="13831" max="13831" width="12.08984375" style="4" bestFit="1" customWidth="1"/>
    <col min="13832" max="13832" width="49.90625" style="4" bestFit="1" customWidth="1"/>
    <col min="13833" max="13835" width="9.7265625" style="4" bestFit="1" customWidth="1"/>
    <col min="13836" max="13837" width="11" style="4" bestFit="1" customWidth="1"/>
    <col min="13838" max="13838" width="9" style="4"/>
    <col min="13839" max="13839" width="17.6328125" style="4" bestFit="1" customWidth="1"/>
    <col min="13840" max="14074" width="9" style="4"/>
    <col min="14075" max="14075" width="5.453125" style="4" bestFit="1" customWidth="1"/>
    <col min="14076" max="14076" width="12.08984375" style="4" bestFit="1" customWidth="1"/>
    <col min="14077" max="14079" width="9" style="4"/>
    <col min="14080" max="14080" width="17" style="4" bestFit="1" customWidth="1"/>
    <col min="14081" max="14081" width="77.36328125" style="4" bestFit="1" customWidth="1"/>
    <col min="14082" max="14082" width="21.7265625" style="4" bestFit="1" customWidth="1"/>
    <col min="14083" max="14083" width="43.08984375" style="4" bestFit="1" customWidth="1"/>
    <col min="14084" max="14084" width="8.453125" style="4" bestFit="1" customWidth="1"/>
    <col min="14085" max="14085" width="25.7265625" style="4" bestFit="1" customWidth="1"/>
    <col min="14086" max="14086" width="5" style="4" bestFit="1" customWidth="1"/>
    <col min="14087" max="14087" width="12.08984375" style="4" bestFit="1" customWidth="1"/>
    <col min="14088" max="14088" width="49.90625" style="4" bestFit="1" customWidth="1"/>
    <col min="14089" max="14091" width="9.7265625" style="4" bestFit="1" customWidth="1"/>
    <col min="14092" max="14093" width="11" style="4" bestFit="1" customWidth="1"/>
    <col min="14094" max="14094" width="9" style="4"/>
    <col min="14095" max="14095" width="17.6328125" style="4" bestFit="1" customWidth="1"/>
    <col min="14096" max="14330" width="9" style="4"/>
    <col min="14331" max="14331" width="5.453125" style="4" bestFit="1" customWidth="1"/>
    <col min="14332" max="14332" width="12.08984375" style="4" bestFit="1" customWidth="1"/>
    <col min="14333" max="14335" width="9" style="4"/>
    <col min="14336" max="14336" width="17" style="4" bestFit="1" customWidth="1"/>
    <col min="14337" max="14337" width="77.36328125" style="4" bestFit="1" customWidth="1"/>
    <col min="14338" max="14338" width="21.7265625" style="4" bestFit="1" customWidth="1"/>
    <col min="14339" max="14339" width="43.08984375" style="4" bestFit="1" customWidth="1"/>
    <col min="14340" max="14340" width="8.453125" style="4" bestFit="1" customWidth="1"/>
    <col min="14341" max="14341" width="25.7265625" style="4" bestFit="1" customWidth="1"/>
    <col min="14342" max="14342" width="5" style="4" bestFit="1" customWidth="1"/>
    <col min="14343" max="14343" width="12.08984375" style="4" bestFit="1" customWidth="1"/>
    <col min="14344" max="14344" width="49.90625" style="4" bestFit="1" customWidth="1"/>
    <col min="14345" max="14347" width="9.7265625" style="4" bestFit="1" customWidth="1"/>
    <col min="14348" max="14349" width="11" style="4" bestFit="1" customWidth="1"/>
    <col min="14350" max="14350" width="9" style="4"/>
    <col min="14351" max="14351" width="17.6328125" style="4" bestFit="1" customWidth="1"/>
    <col min="14352" max="14586" width="9" style="4"/>
    <col min="14587" max="14587" width="5.453125" style="4" bestFit="1" customWidth="1"/>
    <col min="14588" max="14588" width="12.08984375" style="4" bestFit="1" customWidth="1"/>
    <col min="14589" max="14591" width="9" style="4"/>
    <col min="14592" max="14592" width="17" style="4" bestFit="1" customWidth="1"/>
    <col min="14593" max="14593" width="77.36328125" style="4" bestFit="1" customWidth="1"/>
    <col min="14594" max="14594" width="21.7265625" style="4" bestFit="1" customWidth="1"/>
    <col min="14595" max="14595" width="43.08984375" style="4" bestFit="1" customWidth="1"/>
    <col min="14596" max="14596" width="8.453125" style="4" bestFit="1" customWidth="1"/>
    <col min="14597" max="14597" width="25.7265625" style="4" bestFit="1" customWidth="1"/>
    <col min="14598" max="14598" width="5" style="4" bestFit="1" customWidth="1"/>
    <col min="14599" max="14599" width="12.08984375" style="4" bestFit="1" customWidth="1"/>
    <col min="14600" max="14600" width="49.90625" style="4" bestFit="1" customWidth="1"/>
    <col min="14601" max="14603" width="9.7265625" style="4" bestFit="1" customWidth="1"/>
    <col min="14604" max="14605" width="11" style="4" bestFit="1" customWidth="1"/>
    <col min="14606" max="14606" width="9" style="4"/>
    <col min="14607" max="14607" width="17.6328125" style="4" bestFit="1" customWidth="1"/>
    <col min="14608" max="14842" width="9" style="4"/>
    <col min="14843" max="14843" width="5.453125" style="4" bestFit="1" customWidth="1"/>
    <col min="14844" max="14844" width="12.08984375" style="4" bestFit="1" customWidth="1"/>
    <col min="14845" max="14847" width="9" style="4"/>
    <col min="14848" max="14848" width="17" style="4" bestFit="1" customWidth="1"/>
    <col min="14849" max="14849" width="77.36328125" style="4" bestFit="1" customWidth="1"/>
    <col min="14850" max="14850" width="21.7265625" style="4" bestFit="1" customWidth="1"/>
    <col min="14851" max="14851" width="43.08984375" style="4" bestFit="1" customWidth="1"/>
    <col min="14852" max="14852" width="8.453125" style="4" bestFit="1" customWidth="1"/>
    <col min="14853" max="14853" width="25.7265625" style="4" bestFit="1" customWidth="1"/>
    <col min="14854" max="14854" width="5" style="4" bestFit="1" customWidth="1"/>
    <col min="14855" max="14855" width="12.08984375" style="4" bestFit="1" customWidth="1"/>
    <col min="14856" max="14856" width="49.90625" style="4" bestFit="1" customWidth="1"/>
    <col min="14857" max="14859" width="9.7265625" style="4" bestFit="1" customWidth="1"/>
    <col min="14860" max="14861" width="11" style="4" bestFit="1" customWidth="1"/>
    <col min="14862" max="14862" width="9" style="4"/>
    <col min="14863" max="14863" width="17.6328125" style="4" bestFit="1" customWidth="1"/>
    <col min="14864" max="15098" width="9" style="4"/>
    <col min="15099" max="15099" width="5.453125" style="4" bestFit="1" customWidth="1"/>
    <col min="15100" max="15100" width="12.08984375" style="4" bestFit="1" customWidth="1"/>
    <col min="15101" max="15103" width="9" style="4"/>
    <col min="15104" max="15104" width="17" style="4" bestFit="1" customWidth="1"/>
    <col min="15105" max="15105" width="77.36328125" style="4" bestFit="1" customWidth="1"/>
    <col min="15106" max="15106" width="21.7265625" style="4" bestFit="1" customWidth="1"/>
    <col min="15107" max="15107" width="43.08984375" style="4" bestFit="1" customWidth="1"/>
    <col min="15108" max="15108" width="8.453125" style="4" bestFit="1" customWidth="1"/>
    <col min="15109" max="15109" width="25.7265625" style="4" bestFit="1" customWidth="1"/>
    <col min="15110" max="15110" width="5" style="4" bestFit="1" customWidth="1"/>
    <col min="15111" max="15111" width="12.08984375" style="4" bestFit="1" customWidth="1"/>
    <col min="15112" max="15112" width="49.90625" style="4" bestFit="1" customWidth="1"/>
    <col min="15113" max="15115" width="9.7265625" style="4" bestFit="1" customWidth="1"/>
    <col min="15116" max="15117" width="11" style="4" bestFit="1" customWidth="1"/>
    <col min="15118" max="15118" width="9" style="4"/>
    <col min="15119" max="15119" width="17.6328125" style="4" bestFit="1" customWidth="1"/>
    <col min="15120" max="15354" width="9" style="4"/>
    <col min="15355" max="15355" width="5.453125" style="4" bestFit="1" customWidth="1"/>
    <col min="15356" max="15356" width="12.08984375" style="4" bestFit="1" customWidth="1"/>
    <col min="15357" max="15359" width="9" style="4"/>
    <col min="15360" max="15360" width="17" style="4" bestFit="1" customWidth="1"/>
    <col min="15361" max="15361" width="77.36328125" style="4" bestFit="1" customWidth="1"/>
    <col min="15362" max="15362" width="21.7265625" style="4" bestFit="1" customWidth="1"/>
    <col min="15363" max="15363" width="43.08984375" style="4" bestFit="1" customWidth="1"/>
    <col min="15364" max="15364" width="8.453125" style="4" bestFit="1" customWidth="1"/>
    <col min="15365" max="15365" width="25.7265625" style="4" bestFit="1" customWidth="1"/>
    <col min="15366" max="15366" width="5" style="4" bestFit="1" customWidth="1"/>
    <col min="15367" max="15367" width="12.08984375" style="4" bestFit="1" customWidth="1"/>
    <col min="15368" max="15368" width="49.90625" style="4" bestFit="1" customWidth="1"/>
    <col min="15369" max="15371" width="9.7265625" style="4" bestFit="1" customWidth="1"/>
    <col min="15372" max="15373" width="11" style="4" bestFit="1" customWidth="1"/>
    <col min="15374" max="15374" width="9" style="4"/>
    <col min="15375" max="15375" width="17.6328125" style="4" bestFit="1" customWidth="1"/>
    <col min="15376" max="15610" width="9" style="4"/>
    <col min="15611" max="15611" width="5.453125" style="4" bestFit="1" customWidth="1"/>
    <col min="15612" max="15612" width="12.08984375" style="4" bestFit="1" customWidth="1"/>
    <col min="15613" max="15615" width="9" style="4"/>
    <col min="15616" max="15616" width="17" style="4" bestFit="1" customWidth="1"/>
    <col min="15617" max="15617" width="77.36328125" style="4" bestFit="1" customWidth="1"/>
    <col min="15618" max="15618" width="21.7265625" style="4" bestFit="1" customWidth="1"/>
    <col min="15619" max="15619" width="43.08984375" style="4" bestFit="1" customWidth="1"/>
    <col min="15620" max="15620" width="8.453125" style="4" bestFit="1" customWidth="1"/>
    <col min="15621" max="15621" width="25.7265625" style="4" bestFit="1" customWidth="1"/>
    <col min="15622" max="15622" width="5" style="4" bestFit="1" customWidth="1"/>
    <col min="15623" max="15623" width="12.08984375" style="4" bestFit="1" customWidth="1"/>
    <col min="15624" max="15624" width="49.90625" style="4" bestFit="1" customWidth="1"/>
    <col min="15625" max="15627" width="9.7265625" style="4" bestFit="1" customWidth="1"/>
    <col min="15628" max="15629" width="11" style="4" bestFit="1" customWidth="1"/>
    <col min="15630" max="15630" width="9" style="4"/>
    <col min="15631" max="15631" width="17.6328125" style="4" bestFit="1" customWidth="1"/>
    <col min="15632" max="15866" width="9" style="4"/>
    <col min="15867" max="15867" width="5.453125" style="4" bestFit="1" customWidth="1"/>
    <col min="15868" max="15868" width="12.08984375" style="4" bestFit="1" customWidth="1"/>
    <col min="15869" max="15871" width="9" style="4"/>
    <col min="15872" max="15872" width="17" style="4" bestFit="1" customWidth="1"/>
    <col min="15873" max="15873" width="77.36328125" style="4" bestFit="1" customWidth="1"/>
    <col min="15874" max="15874" width="21.7265625" style="4" bestFit="1" customWidth="1"/>
    <col min="15875" max="15875" width="43.08984375" style="4" bestFit="1" customWidth="1"/>
    <col min="15876" max="15876" width="8.453125" style="4" bestFit="1" customWidth="1"/>
    <col min="15877" max="15877" width="25.7265625" style="4" bestFit="1" customWidth="1"/>
    <col min="15878" max="15878" width="5" style="4" bestFit="1" customWidth="1"/>
    <col min="15879" max="15879" width="12.08984375" style="4" bestFit="1" customWidth="1"/>
    <col min="15880" max="15880" width="49.90625" style="4" bestFit="1" customWidth="1"/>
    <col min="15881" max="15883" width="9.7265625" style="4" bestFit="1" customWidth="1"/>
    <col min="15884" max="15885" width="11" style="4" bestFit="1" customWidth="1"/>
    <col min="15886" max="15886" width="9" style="4"/>
    <col min="15887" max="15887" width="17.6328125" style="4" bestFit="1" customWidth="1"/>
    <col min="15888" max="16122" width="9" style="4"/>
    <col min="16123" max="16123" width="5.453125" style="4" bestFit="1" customWidth="1"/>
    <col min="16124" max="16124" width="12.08984375" style="4" bestFit="1" customWidth="1"/>
    <col min="16125" max="16127" width="9" style="4"/>
    <col min="16128" max="16128" width="17" style="4" bestFit="1" customWidth="1"/>
    <col min="16129" max="16129" width="77.36328125" style="4" bestFit="1" customWidth="1"/>
    <col min="16130" max="16130" width="21.7265625" style="4" bestFit="1" customWidth="1"/>
    <col min="16131" max="16131" width="43.08984375" style="4" bestFit="1" customWidth="1"/>
    <col min="16132" max="16132" width="8.453125" style="4" bestFit="1" customWidth="1"/>
    <col min="16133" max="16133" width="25.7265625" style="4" bestFit="1" customWidth="1"/>
    <col min="16134" max="16134" width="5" style="4" bestFit="1" customWidth="1"/>
    <col min="16135" max="16135" width="12.08984375" style="4" bestFit="1" customWidth="1"/>
    <col min="16136" max="16136" width="49.90625" style="4" bestFit="1" customWidth="1"/>
    <col min="16137" max="16139" width="9.7265625" style="4" bestFit="1" customWidth="1"/>
    <col min="16140" max="16141" width="11" style="4" bestFit="1" customWidth="1"/>
    <col min="16142" max="16142" width="9" style="4"/>
    <col min="16143" max="16143" width="17.6328125" style="4" bestFit="1" customWidth="1"/>
    <col min="16144" max="16384" width="9" style="4"/>
  </cols>
  <sheetData>
    <row r="1" spans="1:16" s="6" customFormat="1" ht="33.75" customHeight="1" x14ac:dyDescent="0.25">
      <c r="A1" s="152" t="s">
        <v>3758</v>
      </c>
      <c r="B1" s="152"/>
      <c r="C1" s="152"/>
      <c r="D1" s="152"/>
      <c r="E1" s="152"/>
      <c r="F1" s="152"/>
      <c r="G1" s="152"/>
      <c r="H1" s="152"/>
      <c r="I1" s="152"/>
      <c r="J1" s="152"/>
      <c r="K1" s="152"/>
      <c r="L1" s="152"/>
      <c r="M1" s="152"/>
      <c r="N1" s="152"/>
      <c r="O1" s="152"/>
      <c r="P1" s="152"/>
    </row>
    <row r="2" spans="1:16" ht="38.25" customHeight="1" x14ac:dyDescent="0.25">
      <c r="A2" s="1" t="s">
        <v>0</v>
      </c>
      <c r="B2" s="1" t="s">
        <v>1</v>
      </c>
      <c r="C2" s="1" t="s">
        <v>2</v>
      </c>
      <c r="D2" s="1" t="s">
        <v>3</v>
      </c>
      <c r="E2" s="2" t="s">
        <v>2877</v>
      </c>
      <c r="F2" s="1" t="s">
        <v>5</v>
      </c>
      <c r="G2" s="1" t="s">
        <v>3683</v>
      </c>
      <c r="H2" s="1" t="s">
        <v>7</v>
      </c>
      <c r="I2" s="1" t="s">
        <v>3682</v>
      </c>
      <c r="J2" s="1" t="s">
        <v>9</v>
      </c>
      <c r="K2" s="1" t="s">
        <v>10</v>
      </c>
      <c r="L2" s="1" t="s">
        <v>11</v>
      </c>
      <c r="M2" s="64" t="s">
        <v>12</v>
      </c>
      <c r="N2" s="72" t="s">
        <v>2880</v>
      </c>
      <c r="O2" s="71" t="s">
        <v>13</v>
      </c>
      <c r="P2" s="18" t="s">
        <v>2860</v>
      </c>
    </row>
    <row r="3" spans="1:16" ht="25" customHeight="1" x14ac:dyDescent="0.25">
      <c r="A3" s="151" t="s">
        <v>2775</v>
      </c>
      <c r="B3" s="151" t="s">
        <v>15</v>
      </c>
      <c r="C3" s="46" t="s">
        <v>2776</v>
      </c>
      <c r="D3" s="18" t="s">
        <v>17</v>
      </c>
      <c r="E3" s="46" t="s">
        <v>136</v>
      </c>
      <c r="F3" s="18" t="s">
        <v>19</v>
      </c>
      <c r="G3" s="46" t="s">
        <v>131</v>
      </c>
      <c r="H3" s="18" t="s">
        <v>21</v>
      </c>
      <c r="I3" s="46" t="s">
        <v>3283</v>
      </c>
      <c r="J3" s="46" t="s">
        <v>138</v>
      </c>
      <c r="K3" s="18" t="s">
        <v>133</v>
      </c>
      <c r="L3" s="18" t="s">
        <v>23</v>
      </c>
      <c r="M3" s="157">
        <v>15</v>
      </c>
      <c r="N3" s="158">
        <v>78.36</v>
      </c>
      <c r="O3" s="158">
        <v>44.61</v>
      </c>
      <c r="P3" s="151"/>
    </row>
    <row r="4" spans="1:16" ht="25" customHeight="1" x14ac:dyDescent="0.25">
      <c r="A4" s="151" t="s">
        <v>2775</v>
      </c>
      <c r="B4" s="151" t="s">
        <v>15</v>
      </c>
      <c r="C4" s="46" t="s">
        <v>2585</v>
      </c>
      <c r="D4" s="18" t="s">
        <v>26</v>
      </c>
      <c r="E4" s="46" t="s">
        <v>2543</v>
      </c>
      <c r="F4" s="18" t="s">
        <v>416</v>
      </c>
      <c r="G4" s="46" t="s">
        <v>29</v>
      </c>
      <c r="H4" s="18" t="s">
        <v>67</v>
      </c>
      <c r="I4" s="46" t="s">
        <v>3211</v>
      </c>
      <c r="J4" s="46" t="s">
        <v>72</v>
      </c>
      <c r="K4" s="18" t="s">
        <v>133</v>
      </c>
      <c r="L4" s="18" t="s">
        <v>23</v>
      </c>
      <c r="M4" s="157" t="e">
        <f>VLOOKUP(#REF!,[1]科研成果奖励表!$B$2:$L$45,7,0)</f>
        <v>#REF!</v>
      </c>
      <c r="N4" s="158" t="e">
        <f>#REF!+#REF!</f>
        <v>#REF!</v>
      </c>
      <c r="O4" s="158"/>
      <c r="P4" s="151"/>
    </row>
    <row r="5" spans="1:16" ht="25" customHeight="1" x14ac:dyDescent="0.25">
      <c r="A5" s="151" t="s">
        <v>2775</v>
      </c>
      <c r="B5" s="151" t="s">
        <v>15</v>
      </c>
      <c r="C5" s="46" t="s">
        <v>2777</v>
      </c>
      <c r="D5" s="18" t="s">
        <v>121</v>
      </c>
      <c r="E5" s="46" t="s">
        <v>2778</v>
      </c>
      <c r="F5" s="18" t="s">
        <v>1249</v>
      </c>
      <c r="G5" s="46" t="s">
        <v>29</v>
      </c>
      <c r="H5" s="18" t="s">
        <v>21</v>
      </c>
      <c r="I5" s="46" t="s">
        <v>3453</v>
      </c>
      <c r="J5" s="46" t="s">
        <v>567</v>
      </c>
      <c r="K5" s="18" t="s">
        <v>535</v>
      </c>
      <c r="L5" s="18" t="s">
        <v>23</v>
      </c>
      <c r="M5" s="157" t="e">
        <f>VLOOKUP(#REF!,[1]科研成果奖励表!$B$2:$L$45,7,0)</f>
        <v>#REF!</v>
      </c>
      <c r="N5" s="158" t="e">
        <f>#REF!+#REF!</f>
        <v>#REF!</v>
      </c>
      <c r="O5" s="158"/>
      <c r="P5" s="151"/>
    </row>
    <row r="6" spans="1:16" ht="25" customHeight="1" x14ac:dyDescent="0.25">
      <c r="A6" s="151" t="s">
        <v>2775</v>
      </c>
      <c r="B6" s="151" t="s">
        <v>15</v>
      </c>
      <c r="C6" s="46" t="s">
        <v>2779</v>
      </c>
      <c r="D6" s="18" t="s">
        <v>121</v>
      </c>
      <c r="E6" s="46" t="s">
        <v>2778</v>
      </c>
      <c r="F6" s="18" t="s">
        <v>1249</v>
      </c>
      <c r="G6" s="46" t="s">
        <v>29</v>
      </c>
      <c r="H6" s="18" t="s">
        <v>21</v>
      </c>
      <c r="I6" s="46" t="s">
        <v>3454</v>
      </c>
      <c r="J6" s="46" t="s">
        <v>567</v>
      </c>
      <c r="K6" s="18" t="s">
        <v>2780</v>
      </c>
      <c r="L6" s="18" t="s">
        <v>23</v>
      </c>
      <c r="M6" s="157" t="e">
        <f>VLOOKUP(#REF!,[1]科研成果奖励表!$B$2:$L$45,7,0)</f>
        <v>#REF!</v>
      </c>
      <c r="N6" s="158" t="e">
        <f>#REF!+#REF!</f>
        <v>#REF!</v>
      </c>
      <c r="O6" s="158"/>
      <c r="P6" s="151"/>
    </row>
    <row r="7" spans="1:16" ht="25" customHeight="1" x14ac:dyDescent="0.25">
      <c r="A7" s="151" t="s">
        <v>2775</v>
      </c>
      <c r="B7" s="151" t="s">
        <v>15</v>
      </c>
      <c r="C7" s="46" t="s">
        <v>2629</v>
      </c>
      <c r="D7" s="18" t="s">
        <v>26</v>
      </c>
      <c r="E7" s="46" t="s">
        <v>2630</v>
      </c>
      <c r="F7" s="18" t="s">
        <v>1294</v>
      </c>
      <c r="G7" s="46" t="s">
        <v>2781</v>
      </c>
      <c r="H7" s="18" t="s">
        <v>44</v>
      </c>
      <c r="I7" s="46" t="s">
        <v>3213</v>
      </c>
      <c r="J7" s="46" t="s">
        <v>474</v>
      </c>
      <c r="K7" s="18" t="s">
        <v>23</v>
      </c>
      <c r="L7" s="18" t="s">
        <v>1087</v>
      </c>
      <c r="M7" s="157" t="e">
        <f>VLOOKUP(#REF!,[1]科研成果奖励表!$B$2:$L$45,7,0)</f>
        <v>#REF!</v>
      </c>
      <c r="N7" s="158" t="e">
        <f>#REF!+#REF!</f>
        <v>#REF!</v>
      </c>
      <c r="O7" s="158"/>
      <c r="P7" s="151"/>
    </row>
    <row r="8" spans="1:16" ht="25" customHeight="1" x14ac:dyDescent="0.25">
      <c r="A8" s="151" t="s">
        <v>2775</v>
      </c>
      <c r="B8" s="151" t="s">
        <v>15</v>
      </c>
      <c r="C8" s="46" t="s">
        <v>2782</v>
      </c>
      <c r="D8" s="18" t="s">
        <v>26</v>
      </c>
      <c r="E8" s="46" t="s">
        <v>1769</v>
      </c>
      <c r="F8" s="18" t="s">
        <v>2783</v>
      </c>
      <c r="G8" s="46" t="s">
        <v>1780</v>
      </c>
      <c r="H8" s="18" t="s">
        <v>84</v>
      </c>
      <c r="I8" s="46" t="s">
        <v>3211</v>
      </c>
      <c r="J8" s="46" t="s">
        <v>72</v>
      </c>
      <c r="K8" s="18" t="s">
        <v>45</v>
      </c>
      <c r="L8" s="18" t="s">
        <v>23</v>
      </c>
      <c r="M8" s="157" t="e">
        <f>VLOOKUP(#REF!,[1]科研成果奖励表!$B$2:$L$45,7,0)</f>
        <v>#REF!</v>
      </c>
      <c r="N8" s="158" t="e">
        <f>#REF!+#REF!</f>
        <v>#REF!</v>
      </c>
      <c r="O8" s="158"/>
      <c r="P8" s="151"/>
    </row>
    <row r="9" spans="1:16" ht="25" customHeight="1" x14ac:dyDescent="0.25">
      <c r="A9" s="151" t="s">
        <v>2775</v>
      </c>
      <c r="B9" s="151" t="s">
        <v>15</v>
      </c>
      <c r="C9" s="125" t="s">
        <v>1344</v>
      </c>
      <c r="D9" s="125" t="s">
        <v>1101</v>
      </c>
      <c r="E9" s="125" t="s">
        <v>34</v>
      </c>
      <c r="F9" s="125" t="s">
        <v>35</v>
      </c>
      <c r="G9" s="125" t="s">
        <v>29</v>
      </c>
      <c r="H9" s="125" t="s">
        <v>534</v>
      </c>
      <c r="I9" s="125" t="s">
        <v>3338</v>
      </c>
      <c r="J9" s="125" t="s">
        <v>29</v>
      </c>
      <c r="K9" s="18">
        <v>0</v>
      </c>
      <c r="L9" s="18">
        <v>2</v>
      </c>
      <c r="M9" s="157" t="e">
        <f>VLOOKUP(#REF!,[1]科研成果奖励表!$B$2:$L$45,7,0)</f>
        <v>#REF!</v>
      </c>
      <c r="N9" s="158" t="e">
        <f>#REF!+#REF!</f>
        <v>#REF!</v>
      </c>
      <c r="O9" s="158"/>
      <c r="P9" s="151"/>
    </row>
    <row r="10" spans="1:16" ht="25" customHeight="1" x14ac:dyDescent="0.25">
      <c r="A10" s="151" t="s">
        <v>2775</v>
      </c>
      <c r="B10" s="151" t="s">
        <v>15</v>
      </c>
      <c r="C10" s="46" t="s">
        <v>1781</v>
      </c>
      <c r="D10" s="18" t="s">
        <v>40</v>
      </c>
      <c r="E10" s="46" t="s">
        <v>593</v>
      </c>
      <c r="F10" s="18" t="s">
        <v>1023</v>
      </c>
      <c r="G10" s="46" t="s">
        <v>2784</v>
      </c>
      <c r="H10" s="18" t="s">
        <v>21</v>
      </c>
      <c r="I10" s="46" t="s">
        <v>3243</v>
      </c>
      <c r="J10" s="46" t="s">
        <v>596</v>
      </c>
      <c r="K10" s="18" t="s">
        <v>23</v>
      </c>
      <c r="L10" s="18" t="s">
        <v>2785</v>
      </c>
      <c r="M10" s="157" t="e">
        <f>VLOOKUP(#REF!,[1]科研成果奖励表!$B$2:$L$45,7,0)</f>
        <v>#REF!</v>
      </c>
      <c r="N10" s="158" t="e">
        <f>#REF!+#REF!</f>
        <v>#REF!</v>
      </c>
      <c r="O10" s="158"/>
      <c r="P10" s="151"/>
    </row>
    <row r="11" spans="1:16" ht="25" customHeight="1" x14ac:dyDescent="0.25">
      <c r="A11" s="151" t="s">
        <v>2775</v>
      </c>
      <c r="B11" s="151" t="s">
        <v>15</v>
      </c>
      <c r="C11" s="46" t="s">
        <v>2786</v>
      </c>
      <c r="D11" s="18" t="s">
        <v>47</v>
      </c>
      <c r="E11" s="46" t="s">
        <v>48</v>
      </c>
      <c r="F11" s="18" t="s">
        <v>2610</v>
      </c>
      <c r="G11" s="46" t="s">
        <v>29</v>
      </c>
      <c r="H11" s="18" t="s">
        <v>50</v>
      </c>
      <c r="I11" s="18" t="s">
        <v>29</v>
      </c>
      <c r="J11" s="46" t="s">
        <v>1510</v>
      </c>
      <c r="K11" s="18" t="s">
        <v>2787</v>
      </c>
      <c r="L11" s="18" t="s">
        <v>23</v>
      </c>
      <c r="M11" s="157" t="e">
        <f>VLOOKUP(#REF!,[1]科研成果奖励表!$B$2:$L$45,7,0)</f>
        <v>#REF!</v>
      </c>
      <c r="N11" s="158" t="e">
        <f>#REF!+#REF!</f>
        <v>#REF!</v>
      </c>
      <c r="O11" s="158"/>
      <c r="P11" s="151"/>
    </row>
    <row r="12" spans="1:16" ht="25" customHeight="1" x14ac:dyDescent="0.25">
      <c r="A12" s="151" t="s">
        <v>2703</v>
      </c>
      <c r="B12" s="151" t="s">
        <v>15</v>
      </c>
      <c r="C12" s="46" t="s">
        <v>636</v>
      </c>
      <c r="D12" s="18" t="s">
        <v>26</v>
      </c>
      <c r="E12" s="46" t="s">
        <v>1203</v>
      </c>
      <c r="F12" s="18" t="s">
        <v>115</v>
      </c>
      <c r="G12" s="46" t="s">
        <v>638</v>
      </c>
      <c r="H12" s="18" t="s">
        <v>351</v>
      </c>
      <c r="I12" s="46" t="s">
        <v>3215</v>
      </c>
      <c r="J12" s="46" t="s">
        <v>72</v>
      </c>
      <c r="K12" s="18" t="s">
        <v>133</v>
      </c>
      <c r="L12" s="18" t="s">
        <v>23</v>
      </c>
      <c r="M12" s="157">
        <v>15</v>
      </c>
      <c r="N12" s="158">
        <v>30.54</v>
      </c>
      <c r="O12" s="158">
        <v>15.53</v>
      </c>
      <c r="P12" s="151"/>
    </row>
    <row r="13" spans="1:16" ht="25" customHeight="1" x14ac:dyDescent="0.25">
      <c r="A13" s="151" t="s">
        <v>2703</v>
      </c>
      <c r="B13" s="151" t="s">
        <v>15</v>
      </c>
      <c r="C13" s="46" t="s">
        <v>2704</v>
      </c>
      <c r="D13" s="18" t="s">
        <v>26</v>
      </c>
      <c r="E13" s="46" t="s">
        <v>53</v>
      </c>
      <c r="F13" s="18" t="s">
        <v>1765</v>
      </c>
      <c r="G13" s="46" t="s">
        <v>29</v>
      </c>
      <c r="H13" s="18" t="s">
        <v>351</v>
      </c>
      <c r="I13" s="46" t="s">
        <v>3234</v>
      </c>
      <c r="J13" s="46" t="s">
        <v>85</v>
      </c>
      <c r="K13" s="18" t="s">
        <v>23</v>
      </c>
      <c r="L13" s="18" t="s">
        <v>92</v>
      </c>
      <c r="M13" s="157" t="e">
        <f>VLOOKUP(#REF!,[1]科研成果奖励表!$B$2:$L$45,7,0)</f>
        <v>#REF!</v>
      </c>
      <c r="N13" s="158" t="e">
        <f>#REF!+#REF!</f>
        <v>#REF!</v>
      </c>
      <c r="O13" s="158"/>
      <c r="P13" s="151"/>
    </row>
    <row r="14" spans="1:16" ht="25" customHeight="1" x14ac:dyDescent="0.25">
      <c r="A14" s="151" t="s">
        <v>2703</v>
      </c>
      <c r="B14" s="151" t="s">
        <v>15</v>
      </c>
      <c r="C14" s="46" t="s">
        <v>2705</v>
      </c>
      <c r="D14" s="18" t="s">
        <v>121</v>
      </c>
      <c r="E14" s="46" t="s">
        <v>2278</v>
      </c>
      <c r="F14" s="18" t="s">
        <v>621</v>
      </c>
      <c r="G14" s="46" t="s">
        <v>29</v>
      </c>
      <c r="H14" s="18" t="s">
        <v>264</v>
      </c>
      <c r="I14" s="46" t="s">
        <v>3430</v>
      </c>
      <c r="J14" s="46" t="s">
        <v>124</v>
      </c>
      <c r="K14" s="18" t="s">
        <v>2706</v>
      </c>
      <c r="L14" s="18" t="s">
        <v>23</v>
      </c>
      <c r="M14" s="157" t="e">
        <f>VLOOKUP(#REF!,[1]科研成果奖励表!$B$2:$L$45,7,0)</f>
        <v>#REF!</v>
      </c>
      <c r="N14" s="158" t="e">
        <f>#REF!+#REF!</f>
        <v>#REF!</v>
      </c>
      <c r="O14" s="158"/>
      <c r="P14" s="151"/>
    </row>
    <row r="15" spans="1:16" ht="25" customHeight="1" x14ac:dyDescent="0.25">
      <c r="A15" s="151" t="s">
        <v>2703</v>
      </c>
      <c r="B15" s="151" t="s">
        <v>15</v>
      </c>
      <c r="C15" s="46" t="s">
        <v>2559</v>
      </c>
      <c r="D15" s="18" t="s">
        <v>40</v>
      </c>
      <c r="E15" s="46" t="s">
        <v>593</v>
      </c>
      <c r="F15" s="18" t="s">
        <v>1425</v>
      </c>
      <c r="G15" s="46" t="s">
        <v>2707</v>
      </c>
      <c r="H15" s="18" t="s">
        <v>67</v>
      </c>
      <c r="I15" s="46" t="s">
        <v>3431</v>
      </c>
      <c r="J15" s="46" t="s">
        <v>596</v>
      </c>
      <c r="K15" s="18" t="s">
        <v>23</v>
      </c>
      <c r="L15" s="18" t="s">
        <v>2708</v>
      </c>
      <c r="M15" s="157" t="e">
        <f>VLOOKUP(#REF!,[1]科研成果奖励表!$B$2:$L$45,7,0)</f>
        <v>#REF!</v>
      </c>
      <c r="N15" s="158" t="e">
        <f>#REF!+#REF!</f>
        <v>#REF!</v>
      </c>
      <c r="O15" s="158"/>
      <c r="P15" s="151"/>
    </row>
    <row r="16" spans="1:16" ht="25" customHeight="1" x14ac:dyDescent="0.25">
      <c r="A16" s="151" t="s">
        <v>2703</v>
      </c>
      <c r="B16" s="151" t="s">
        <v>15</v>
      </c>
      <c r="C16" s="46" t="s">
        <v>531</v>
      </c>
      <c r="D16" s="18" t="s">
        <v>40</v>
      </c>
      <c r="E16" s="46" t="s">
        <v>542</v>
      </c>
      <c r="F16" s="18" t="s">
        <v>2522</v>
      </c>
      <c r="G16" s="46" t="s">
        <v>2709</v>
      </c>
      <c r="H16" s="18" t="s">
        <v>36</v>
      </c>
      <c r="I16" s="46" t="s">
        <v>3432</v>
      </c>
      <c r="J16" s="46" t="s">
        <v>399</v>
      </c>
      <c r="K16" s="18" t="s">
        <v>295</v>
      </c>
      <c r="L16" s="18" t="s">
        <v>23</v>
      </c>
      <c r="M16" s="157" t="e">
        <f>VLOOKUP(#REF!,[1]科研成果奖励表!$B$2:$L$45,7,0)</f>
        <v>#REF!</v>
      </c>
      <c r="N16" s="158" t="e">
        <f>#REF!+#REF!</f>
        <v>#REF!</v>
      </c>
      <c r="O16" s="158"/>
      <c r="P16" s="151"/>
    </row>
    <row r="17" spans="1:16" ht="25" customHeight="1" x14ac:dyDescent="0.25">
      <c r="A17" s="151" t="s">
        <v>2703</v>
      </c>
      <c r="B17" s="151" t="s">
        <v>15</v>
      </c>
      <c r="C17" s="46" t="s">
        <v>2624</v>
      </c>
      <c r="D17" s="18" t="s">
        <v>40</v>
      </c>
      <c r="E17" s="46" t="s">
        <v>41</v>
      </c>
      <c r="F17" s="18" t="s">
        <v>1548</v>
      </c>
      <c r="G17" s="46" t="s">
        <v>2710</v>
      </c>
      <c r="H17" s="18" t="s">
        <v>845</v>
      </c>
      <c r="I17" s="46" t="s">
        <v>3433</v>
      </c>
      <c r="J17" s="46" t="s">
        <v>399</v>
      </c>
      <c r="K17" s="18" t="s">
        <v>244</v>
      </c>
      <c r="L17" s="18" t="s">
        <v>23</v>
      </c>
      <c r="M17" s="157" t="e">
        <f>VLOOKUP(#REF!,[1]科研成果奖励表!$B$2:$L$45,7,0)</f>
        <v>#REF!</v>
      </c>
      <c r="N17" s="158" t="e">
        <f>#REF!+#REF!</f>
        <v>#REF!</v>
      </c>
      <c r="O17" s="158"/>
      <c r="P17" s="151"/>
    </row>
    <row r="18" spans="1:16" ht="25" customHeight="1" x14ac:dyDescent="0.25">
      <c r="A18" s="151" t="s">
        <v>2703</v>
      </c>
      <c r="B18" s="151" t="s">
        <v>15</v>
      </c>
      <c r="C18" s="46" t="s">
        <v>2711</v>
      </c>
      <c r="D18" s="18" t="s">
        <v>47</v>
      </c>
      <c r="E18" s="46" t="s">
        <v>48</v>
      </c>
      <c r="F18" s="18" t="s">
        <v>1745</v>
      </c>
      <c r="G18" s="46" t="s">
        <v>29</v>
      </c>
      <c r="H18" s="18" t="s">
        <v>44</v>
      </c>
      <c r="I18" s="18" t="s">
        <v>29</v>
      </c>
      <c r="J18" s="46" t="s">
        <v>51</v>
      </c>
      <c r="K18" s="18" t="s">
        <v>666</v>
      </c>
      <c r="L18" s="18" t="s">
        <v>23</v>
      </c>
      <c r="M18" s="157" t="e">
        <f>VLOOKUP(#REF!,[1]科研成果奖励表!$B$2:$L$45,7,0)</f>
        <v>#REF!</v>
      </c>
      <c r="N18" s="158" t="e">
        <f>#REF!+#REF!</f>
        <v>#REF!</v>
      </c>
      <c r="O18" s="158"/>
      <c r="P18" s="151"/>
    </row>
    <row r="19" spans="1:16" ht="36" x14ac:dyDescent="0.25">
      <c r="A19" s="151" t="s">
        <v>2685</v>
      </c>
      <c r="B19" s="151" t="s">
        <v>15</v>
      </c>
      <c r="C19" s="46" t="s">
        <v>2686</v>
      </c>
      <c r="D19" s="18" t="s">
        <v>17</v>
      </c>
      <c r="E19" s="46" t="s">
        <v>1733</v>
      </c>
      <c r="F19" s="18" t="s">
        <v>227</v>
      </c>
      <c r="G19" s="46" t="s">
        <v>2687</v>
      </c>
      <c r="H19" s="18" t="s">
        <v>21</v>
      </c>
      <c r="I19" s="46" t="s">
        <v>3258</v>
      </c>
      <c r="J19" s="46" t="s">
        <v>105</v>
      </c>
      <c r="K19" s="18" t="s">
        <v>23</v>
      </c>
      <c r="L19" s="18" t="s">
        <v>106</v>
      </c>
      <c r="M19" s="157">
        <v>15</v>
      </c>
      <c r="N19" s="158">
        <v>34.5</v>
      </c>
      <c r="O19" s="158">
        <v>19.5</v>
      </c>
      <c r="P19" s="151"/>
    </row>
    <row r="20" spans="1:16" ht="25" customHeight="1" x14ac:dyDescent="0.25">
      <c r="A20" s="151" t="s">
        <v>2685</v>
      </c>
      <c r="B20" s="151" t="s">
        <v>15</v>
      </c>
      <c r="C20" s="46" t="s">
        <v>2688</v>
      </c>
      <c r="D20" s="18" t="s">
        <v>26</v>
      </c>
      <c r="E20" s="46" t="s">
        <v>260</v>
      </c>
      <c r="F20" s="18" t="s">
        <v>1765</v>
      </c>
      <c r="G20" s="46" t="s">
        <v>1802</v>
      </c>
      <c r="H20" s="18" t="s">
        <v>351</v>
      </c>
      <c r="I20" s="46" t="s">
        <v>3234</v>
      </c>
      <c r="J20" s="46" t="s">
        <v>149</v>
      </c>
      <c r="K20" s="18" t="s">
        <v>63</v>
      </c>
      <c r="L20" s="18" t="s">
        <v>23</v>
      </c>
      <c r="M20" s="157" t="e">
        <f>VLOOKUP(#REF!,[1]科研成果奖励表!$B$2:$L$45,7,0)</f>
        <v>#REF!</v>
      </c>
      <c r="N20" s="158" t="e">
        <f>#REF!+#REF!</f>
        <v>#REF!</v>
      </c>
      <c r="O20" s="158"/>
      <c r="P20" s="151"/>
    </row>
    <row r="21" spans="1:16" ht="25" customHeight="1" x14ac:dyDescent="0.25">
      <c r="A21" s="151" t="s">
        <v>2685</v>
      </c>
      <c r="B21" s="151" t="s">
        <v>15</v>
      </c>
      <c r="C21" s="46" t="s">
        <v>245</v>
      </c>
      <c r="D21" s="18" t="s">
        <v>121</v>
      </c>
      <c r="E21" s="46" t="s">
        <v>2689</v>
      </c>
      <c r="F21" s="18" t="s">
        <v>1306</v>
      </c>
      <c r="G21" s="46" t="s">
        <v>29</v>
      </c>
      <c r="H21" s="18" t="s">
        <v>21</v>
      </c>
      <c r="I21" s="46" t="s">
        <v>3215</v>
      </c>
      <c r="J21" s="46" t="s">
        <v>124</v>
      </c>
      <c r="K21" s="18" t="s">
        <v>38</v>
      </c>
      <c r="L21" s="18" t="s">
        <v>23</v>
      </c>
      <c r="M21" s="157" t="e">
        <f>VLOOKUP(#REF!,[1]科研成果奖励表!$B$2:$L$45,7,0)</f>
        <v>#REF!</v>
      </c>
      <c r="N21" s="158" t="e">
        <f>#REF!+#REF!</f>
        <v>#REF!</v>
      </c>
      <c r="O21" s="158"/>
      <c r="P21" s="151"/>
    </row>
    <row r="22" spans="1:16" ht="25" customHeight="1" x14ac:dyDescent="0.25">
      <c r="A22" s="151" t="s">
        <v>2569</v>
      </c>
      <c r="B22" s="151" t="s">
        <v>100</v>
      </c>
      <c r="C22" s="46" t="s">
        <v>2570</v>
      </c>
      <c r="D22" s="18" t="s">
        <v>26</v>
      </c>
      <c r="E22" s="46" t="s">
        <v>2571</v>
      </c>
      <c r="F22" s="18" t="s">
        <v>83</v>
      </c>
      <c r="G22" s="46" t="s">
        <v>29</v>
      </c>
      <c r="H22" s="18" t="s">
        <v>21</v>
      </c>
      <c r="I22" s="46" t="s">
        <v>3235</v>
      </c>
      <c r="J22" s="46" t="s">
        <v>31</v>
      </c>
      <c r="K22" s="18" t="s">
        <v>133</v>
      </c>
      <c r="L22" s="18" t="s">
        <v>23</v>
      </c>
      <c r="M22" s="157">
        <v>10</v>
      </c>
      <c r="N22" s="158">
        <v>12.75</v>
      </c>
      <c r="O22" s="158">
        <v>0</v>
      </c>
      <c r="P22" s="151"/>
    </row>
    <row r="23" spans="1:16" ht="25" customHeight="1" x14ac:dyDescent="0.25">
      <c r="A23" s="151" t="s">
        <v>2569</v>
      </c>
      <c r="B23" s="151" t="s">
        <v>100</v>
      </c>
      <c r="C23" s="46" t="s">
        <v>2572</v>
      </c>
      <c r="D23" s="18" t="s">
        <v>26</v>
      </c>
      <c r="E23" s="46" t="s">
        <v>2573</v>
      </c>
      <c r="F23" s="18" t="s">
        <v>322</v>
      </c>
      <c r="G23" s="46" t="s">
        <v>2574</v>
      </c>
      <c r="H23" s="18" t="s">
        <v>30</v>
      </c>
      <c r="I23" s="46" t="s">
        <v>3211</v>
      </c>
      <c r="J23" s="46" t="s">
        <v>149</v>
      </c>
      <c r="K23" s="18" t="s">
        <v>824</v>
      </c>
      <c r="L23" s="18" t="s">
        <v>23</v>
      </c>
      <c r="M23" s="157" t="e">
        <f>VLOOKUP(#REF!,[1]科研成果奖励表!$B$2:$L$45,7,0)</f>
        <v>#REF!</v>
      </c>
      <c r="N23" s="158" t="e">
        <f>#REF!+#REF!</f>
        <v>#REF!</v>
      </c>
      <c r="O23" s="158"/>
      <c r="P23" s="151"/>
    </row>
    <row r="24" spans="1:16" ht="25" customHeight="1" x14ac:dyDescent="0.25">
      <c r="A24" s="151" t="s">
        <v>2569</v>
      </c>
      <c r="B24" s="151" t="s">
        <v>100</v>
      </c>
      <c r="C24" s="46" t="s">
        <v>2575</v>
      </c>
      <c r="D24" s="18" t="s">
        <v>26</v>
      </c>
      <c r="E24" s="46" t="s">
        <v>2576</v>
      </c>
      <c r="F24" s="18" t="s">
        <v>833</v>
      </c>
      <c r="G24" s="46" t="s">
        <v>2577</v>
      </c>
      <c r="H24" s="18" t="s">
        <v>84</v>
      </c>
      <c r="I24" s="46" t="s">
        <v>3235</v>
      </c>
      <c r="J24" s="46" t="s">
        <v>72</v>
      </c>
      <c r="K24" s="18" t="s">
        <v>45</v>
      </c>
      <c r="L24" s="18" t="s">
        <v>23</v>
      </c>
      <c r="M24" s="157" t="e">
        <f>VLOOKUP(#REF!,[1]科研成果奖励表!$B$2:$L$45,7,0)</f>
        <v>#REF!</v>
      </c>
      <c r="N24" s="158" t="e">
        <f>#REF!+#REF!</f>
        <v>#REF!</v>
      </c>
      <c r="O24" s="158"/>
      <c r="P24" s="151"/>
    </row>
    <row r="25" spans="1:16" ht="25" customHeight="1" x14ac:dyDescent="0.25">
      <c r="A25" s="151" t="s">
        <v>2569</v>
      </c>
      <c r="B25" s="151" t="s">
        <v>100</v>
      </c>
      <c r="C25" s="46" t="s">
        <v>2578</v>
      </c>
      <c r="D25" s="18" t="s">
        <v>26</v>
      </c>
      <c r="E25" s="46" t="s">
        <v>1213</v>
      </c>
      <c r="F25" s="18" t="s">
        <v>83</v>
      </c>
      <c r="G25" s="46" t="s">
        <v>29</v>
      </c>
      <c r="H25" s="18" t="s">
        <v>351</v>
      </c>
      <c r="I25" s="46" t="s">
        <v>3234</v>
      </c>
      <c r="J25" s="46" t="s">
        <v>31</v>
      </c>
      <c r="K25" s="18" t="s">
        <v>68</v>
      </c>
      <c r="L25" s="18" t="s">
        <v>23</v>
      </c>
      <c r="M25" s="157" t="e">
        <f>VLOOKUP(#REF!,[1]科研成果奖励表!$B$2:$L$45,7,0)</f>
        <v>#REF!</v>
      </c>
      <c r="N25" s="158" t="e">
        <f>#REF!+#REF!</f>
        <v>#REF!</v>
      </c>
      <c r="O25" s="158"/>
      <c r="P25" s="151"/>
    </row>
    <row r="26" spans="1:16" ht="25" customHeight="1" x14ac:dyDescent="0.25">
      <c r="A26" s="151" t="s">
        <v>2514</v>
      </c>
      <c r="B26" s="151" t="s">
        <v>15</v>
      </c>
      <c r="C26" s="46" t="s">
        <v>2876</v>
      </c>
      <c r="D26" s="18" t="s">
        <v>17</v>
      </c>
      <c r="E26" s="46" t="s">
        <v>2515</v>
      </c>
      <c r="F26" s="18" t="s">
        <v>19</v>
      </c>
      <c r="G26" s="46" t="s">
        <v>2516</v>
      </c>
      <c r="H26" s="18" t="s">
        <v>21</v>
      </c>
      <c r="I26" s="46" t="s">
        <v>3254</v>
      </c>
      <c r="J26" s="46" t="s">
        <v>91</v>
      </c>
      <c r="K26" s="18" t="s">
        <v>92</v>
      </c>
      <c r="L26" s="18" t="s">
        <v>23</v>
      </c>
      <c r="M26" s="157">
        <v>30</v>
      </c>
      <c r="N26" s="158">
        <v>32.39</v>
      </c>
      <c r="O26" s="158">
        <v>0</v>
      </c>
      <c r="P26" s="151"/>
    </row>
    <row r="27" spans="1:16" ht="25" customHeight="1" x14ac:dyDescent="0.25">
      <c r="A27" s="151" t="s">
        <v>2514</v>
      </c>
      <c r="B27" s="151" t="s">
        <v>15</v>
      </c>
      <c r="C27" s="46" t="s">
        <v>2517</v>
      </c>
      <c r="D27" s="18" t="s">
        <v>17</v>
      </c>
      <c r="E27" s="46" t="s">
        <v>2518</v>
      </c>
      <c r="F27" s="18" t="s">
        <v>19</v>
      </c>
      <c r="G27" s="46" t="s">
        <v>2519</v>
      </c>
      <c r="H27" s="18" t="s">
        <v>21</v>
      </c>
      <c r="I27" s="46" t="s">
        <v>3389</v>
      </c>
      <c r="J27" s="46" t="s">
        <v>91</v>
      </c>
      <c r="K27" s="18" t="s">
        <v>92</v>
      </c>
      <c r="L27" s="18" t="s">
        <v>23</v>
      </c>
      <c r="M27" s="157" t="e">
        <f>VLOOKUP(#REF!,[1]科研成果奖励表!$B$2:$L$45,7,0)</f>
        <v>#REF!</v>
      </c>
      <c r="N27" s="158" t="e">
        <f>#REF!+#REF!</f>
        <v>#REF!</v>
      </c>
      <c r="O27" s="158"/>
      <c r="P27" s="151"/>
    </row>
    <row r="28" spans="1:16" ht="25" customHeight="1" x14ac:dyDescent="0.25">
      <c r="A28" s="151" t="s">
        <v>2514</v>
      </c>
      <c r="B28" s="151" t="s">
        <v>15</v>
      </c>
      <c r="C28" s="46" t="s">
        <v>2520</v>
      </c>
      <c r="D28" s="18" t="s">
        <v>121</v>
      </c>
      <c r="E28" s="46" t="s">
        <v>2521</v>
      </c>
      <c r="F28" s="18" t="s">
        <v>2522</v>
      </c>
      <c r="G28" s="46" t="s">
        <v>29</v>
      </c>
      <c r="H28" s="18" t="s">
        <v>309</v>
      </c>
      <c r="I28" s="46" t="s">
        <v>3372</v>
      </c>
      <c r="J28" s="46" t="s">
        <v>124</v>
      </c>
      <c r="K28" s="18" t="s">
        <v>73</v>
      </c>
      <c r="L28" s="18" t="s">
        <v>23</v>
      </c>
      <c r="M28" s="157" t="e">
        <f>VLOOKUP(#REF!,[1]科研成果奖励表!$B$2:$L$45,7,0)</f>
        <v>#REF!</v>
      </c>
      <c r="N28" s="158" t="e">
        <f>#REF!+#REF!</f>
        <v>#REF!</v>
      </c>
      <c r="O28" s="158"/>
      <c r="P28" s="151"/>
    </row>
    <row r="29" spans="1:16" ht="25" customHeight="1" x14ac:dyDescent="0.25">
      <c r="A29" s="151" t="s">
        <v>2514</v>
      </c>
      <c r="B29" s="151" t="s">
        <v>15</v>
      </c>
      <c r="C29" s="46" t="s">
        <v>2523</v>
      </c>
      <c r="D29" s="18" t="s">
        <v>121</v>
      </c>
      <c r="E29" s="46" t="s">
        <v>2878</v>
      </c>
      <c r="F29" s="18" t="s">
        <v>615</v>
      </c>
      <c r="G29" s="46" t="s">
        <v>29</v>
      </c>
      <c r="H29" s="18" t="s">
        <v>67</v>
      </c>
      <c r="I29" s="46" t="s">
        <v>3378</v>
      </c>
      <c r="J29" s="46" t="s">
        <v>124</v>
      </c>
      <c r="K29" s="18" t="s">
        <v>482</v>
      </c>
      <c r="L29" s="18" t="s">
        <v>23</v>
      </c>
      <c r="M29" s="157" t="e">
        <f>VLOOKUP(#REF!,[1]科研成果奖励表!$B$2:$L$45,7,0)</f>
        <v>#REF!</v>
      </c>
      <c r="N29" s="158" t="e">
        <f>#REF!+#REF!</f>
        <v>#REF!</v>
      </c>
      <c r="O29" s="158"/>
      <c r="P29" s="151"/>
    </row>
    <row r="30" spans="1:16" ht="25" customHeight="1" x14ac:dyDescent="0.25">
      <c r="A30" s="151" t="s">
        <v>2514</v>
      </c>
      <c r="B30" s="151" t="s">
        <v>15</v>
      </c>
      <c r="C30" s="46" t="s">
        <v>2524</v>
      </c>
      <c r="D30" s="18" t="s">
        <v>121</v>
      </c>
      <c r="E30" s="46" t="s">
        <v>2525</v>
      </c>
      <c r="F30" s="18" t="s">
        <v>615</v>
      </c>
      <c r="G30" s="46" t="s">
        <v>2526</v>
      </c>
      <c r="H30" s="18" t="s">
        <v>309</v>
      </c>
      <c r="I30" s="46" t="s">
        <v>3390</v>
      </c>
      <c r="J30" s="46" t="s">
        <v>124</v>
      </c>
      <c r="K30" s="18" t="s">
        <v>2527</v>
      </c>
      <c r="L30" s="18" t="s">
        <v>23</v>
      </c>
      <c r="M30" s="157" t="e">
        <f>VLOOKUP(#REF!,[1]科研成果奖励表!$B$2:$L$45,7,0)</f>
        <v>#REF!</v>
      </c>
      <c r="N30" s="158" t="e">
        <f>#REF!+#REF!</f>
        <v>#REF!</v>
      </c>
      <c r="O30" s="158"/>
      <c r="P30" s="151"/>
    </row>
    <row r="31" spans="1:16" ht="25" customHeight="1" x14ac:dyDescent="0.25">
      <c r="A31" s="151" t="s">
        <v>2534</v>
      </c>
      <c r="B31" s="151" t="s">
        <v>100</v>
      </c>
      <c r="C31" s="46" t="s">
        <v>2535</v>
      </c>
      <c r="D31" s="18" t="s">
        <v>17</v>
      </c>
      <c r="E31" s="46" t="s">
        <v>560</v>
      </c>
      <c r="F31" s="18" t="s">
        <v>214</v>
      </c>
      <c r="G31" s="46" t="s">
        <v>131</v>
      </c>
      <c r="H31" s="18" t="s">
        <v>21</v>
      </c>
      <c r="I31" s="46" t="s">
        <v>3349</v>
      </c>
      <c r="J31" s="46" t="s">
        <v>91</v>
      </c>
      <c r="K31" s="18" t="s">
        <v>92</v>
      </c>
      <c r="L31" s="18" t="s">
        <v>23</v>
      </c>
      <c r="M31" s="157">
        <v>20</v>
      </c>
      <c r="N31" s="158">
        <v>45.45</v>
      </c>
      <c r="O31" s="158">
        <v>0</v>
      </c>
      <c r="P31" s="151"/>
    </row>
    <row r="32" spans="1:16" ht="25" customHeight="1" x14ac:dyDescent="0.25">
      <c r="A32" s="151" t="s">
        <v>2534</v>
      </c>
      <c r="B32" s="151" t="s">
        <v>100</v>
      </c>
      <c r="C32" s="46" t="s">
        <v>2536</v>
      </c>
      <c r="D32" s="18" t="s">
        <v>121</v>
      </c>
      <c r="E32" s="46" t="s">
        <v>2537</v>
      </c>
      <c r="F32" s="18" t="s">
        <v>2538</v>
      </c>
      <c r="G32" s="46" t="s">
        <v>29</v>
      </c>
      <c r="H32" s="18" t="s">
        <v>111</v>
      </c>
      <c r="I32" s="46" t="s">
        <v>3391</v>
      </c>
      <c r="J32" s="46" t="s">
        <v>124</v>
      </c>
      <c r="K32" s="18" t="s">
        <v>2539</v>
      </c>
      <c r="L32" s="18" t="s">
        <v>23</v>
      </c>
      <c r="M32" s="157" t="e">
        <f>VLOOKUP(#REF!,[1]科研成果奖励表!$B$2:$L$45,7,0)</f>
        <v>#REF!</v>
      </c>
      <c r="N32" s="158" t="e">
        <f>#REF!+#REF!</f>
        <v>#REF!</v>
      </c>
      <c r="O32" s="158"/>
      <c r="P32" s="151"/>
    </row>
    <row r="33" spans="1:16" ht="25" customHeight="1" x14ac:dyDescent="0.25">
      <c r="A33" s="151" t="s">
        <v>2534</v>
      </c>
      <c r="B33" s="151" t="s">
        <v>100</v>
      </c>
      <c r="C33" s="46" t="s">
        <v>1170</v>
      </c>
      <c r="D33" s="18" t="s">
        <v>26</v>
      </c>
      <c r="E33" s="46" t="s">
        <v>637</v>
      </c>
      <c r="F33" s="18" t="s">
        <v>1576</v>
      </c>
      <c r="G33" s="46" t="s">
        <v>29</v>
      </c>
      <c r="H33" s="18" t="s">
        <v>153</v>
      </c>
      <c r="I33" s="46" t="s">
        <v>3234</v>
      </c>
      <c r="J33" s="46" t="s">
        <v>72</v>
      </c>
      <c r="K33" s="18" t="s">
        <v>154</v>
      </c>
      <c r="L33" s="18" t="s">
        <v>23</v>
      </c>
      <c r="M33" s="157" t="e">
        <f>VLOOKUP(#REF!,[1]科研成果奖励表!$B$2:$L$45,7,0)</f>
        <v>#REF!</v>
      </c>
      <c r="N33" s="158" t="e">
        <f>#REF!+#REF!</f>
        <v>#REF!</v>
      </c>
      <c r="O33" s="158"/>
      <c r="P33" s="151"/>
    </row>
    <row r="34" spans="1:16" ht="25" customHeight="1" x14ac:dyDescent="0.25">
      <c r="A34" s="151" t="s">
        <v>2534</v>
      </c>
      <c r="B34" s="151" t="s">
        <v>100</v>
      </c>
      <c r="C34" s="46" t="s">
        <v>2540</v>
      </c>
      <c r="D34" s="18" t="s">
        <v>26</v>
      </c>
      <c r="E34" s="46" t="s">
        <v>2541</v>
      </c>
      <c r="F34" s="18" t="s">
        <v>1948</v>
      </c>
      <c r="G34" s="46" t="s">
        <v>29</v>
      </c>
      <c r="H34" s="18" t="s">
        <v>21</v>
      </c>
      <c r="I34" s="46" t="s">
        <v>3234</v>
      </c>
      <c r="J34" s="46" t="s">
        <v>149</v>
      </c>
      <c r="K34" s="18" t="s">
        <v>92</v>
      </c>
      <c r="L34" s="18" t="s">
        <v>23</v>
      </c>
      <c r="M34" s="157" t="e">
        <f>VLOOKUP(#REF!,[1]科研成果奖励表!$B$2:$L$45,7,0)</f>
        <v>#REF!</v>
      </c>
      <c r="N34" s="158" t="e">
        <f>#REF!+#REF!</f>
        <v>#REF!</v>
      </c>
      <c r="O34" s="158"/>
      <c r="P34" s="151"/>
    </row>
    <row r="35" spans="1:16" ht="25" customHeight="1" x14ac:dyDescent="0.25">
      <c r="A35" s="151" t="s">
        <v>2534</v>
      </c>
      <c r="B35" s="151" t="s">
        <v>100</v>
      </c>
      <c r="C35" s="46" t="s">
        <v>2542</v>
      </c>
      <c r="D35" s="18" t="s">
        <v>26</v>
      </c>
      <c r="E35" s="46" t="s">
        <v>2543</v>
      </c>
      <c r="F35" s="18" t="s">
        <v>1968</v>
      </c>
      <c r="G35" s="46" t="s">
        <v>29</v>
      </c>
      <c r="H35" s="18" t="s">
        <v>62</v>
      </c>
      <c r="I35" s="46" t="s">
        <v>3213</v>
      </c>
      <c r="J35" s="46" t="s">
        <v>72</v>
      </c>
      <c r="K35" s="18" t="s">
        <v>92</v>
      </c>
      <c r="L35" s="18" t="s">
        <v>23</v>
      </c>
      <c r="M35" s="157" t="e">
        <f>VLOOKUP(#REF!,[1]科研成果奖励表!$B$2:$L$45,7,0)</f>
        <v>#REF!</v>
      </c>
      <c r="N35" s="158" t="e">
        <f>#REF!+#REF!</f>
        <v>#REF!</v>
      </c>
      <c r="O35" s="158"/>
      <c r="P35" s="151"/>
    </row>
    <row r="36" spans="1:16" ht="25" customHeight="1" x14ac:dyDescent="0.25">
      <c r="A36" s="151" t="s">
        <v>2534</v>
      </c>
      <c r="B36" s="151" t="s">
        <v>100</v>
      </c>
      <c r="C36" s="46" t="s">
        <v>2544</v>
      </c>
      <c r="D36" s="18" t="s">
        <v>121</v>
      </c>
      <c r="E36" s="46" t="s">
        <v>2545</v>
      </c>
      <c r="F36" s="18" t="s">
        <v>2546</v>
      </c>
      <c r="G36" s="46" t="s">
        <v>29</v>
      </c>
      <c r="H36" s="18" t="s">
        <v>21</v>
      </c>
      <c r="I36" s="46" t="s">
        <v>3392</v>
      </c>
      <c r="J36" s="46" t="s">
        <v>124</v>
      </c>
      <c r="K36" s="18" t="s">
        <v>2547</v>
      </c>
      <c r="L36" s="18" t="s">
        <v>23</v>
      </c>
      <c r="M36" s="157" t="e">
        <f>VLOOKUP(#REF!,[1]科研成果奖励表!$B$2:$L$45,7,0)</f>
        <v>#REF!</v>
      </c>
      <c r="N36" s="158" t="e">
        <f>#REF!+#REF!</f>
        <v>#REF!</v>
      </c>
      <c r="O36" s="158"/>
      <c r="P36" s="151"/>
    </row>
    <row r="37" spans="1:16" ht="25" customHeight="1" x14ac:dyDescent="0.25">
      <c r="A37" s="151" t="s">
        <v>2548</v>
      </c>
      <c r="B37" s="151" t="s">
        <v>100</v>
      </c>
      <c r="C37" s="46" t="s">
        <v>2549</v>
      </c>
      <c r="D37" s="18" t="s">
        <v>17</v>
      </c>
      <c r="E37" s="46" t="s">
        <v>136</v>
      </c>
      <c r="F37" s="18" t="s">
        <v>19</v>
      </c>
      <c r="G37" s="46" t="s">
        <v>131</v>
      </c>
      <c r="H37" s="18" t="s">
        <v>111</v>
      </c>
      <c r="I37" s="46" t="s">
        <v>3296</v>
      </c>
      <c r="J37" s="46" t="s">
        <v>138</v>
      </c>
      <c r="K37" s="18" t="s">
        <v>293</v>
      </c>
      <c r="L37" s="18" t="s">
        <v>23</v>
      </c>
      <c r="M37" s="157">
        <v>10</v>
      </c>
      <c r="N37" s="158">
        <v>24.25</v>
      </c>
      <c r="O37" s="158">
        <v>14.25</v>
      </c>
      <c r="P37" s="151"/>
    </row>
    <row r="38" spans="1:16" ht="25" customHeight="1" x14ac:dyDescent="0.25">
      <c r="A38" s="151" t="s">
        <v>2548</v>
      </c>
      <c r="B38" s="151" t="s">
        <v>100</v>
      </c>
      <c r="C38" s="46" t="s">
        <v>2550</v>
      </c>
      <c r="D38" s="18" t="s">
        <v>26</v>
      </c>
      <c r="E38" s="46" t="s">
        <v>1313</v>
      </c>
      <c r="F38" s="18" t="s">
        <v>2551</v>
      </c>
      <c r="G38" s="46" t="s">
        <v>1315</v>
      </c>
      <c r="H38" s="18" t="s">
        <v>222</v>
      </c>
      <c r="I38" s="46" t="s">
        <v>3234</v>
      </c>
      <c r="J38" s="46" t="s">
        <v>72</v>
      </c>
      <c r="K38" s="18" t="s">
        <v>45</v>
      </c>
      <c r="L38" s="18" t="s">
        <v>23</v>
      </c>
      <c r="M38" s="157" t="e">
        <f>VLOOKUP(#REF!,[1]科研成果奖励表!$B$2:$L$45,7,0)</f>
        <v>#REF!</v>
      </c>
      <c r="N38" s="158" t="e">
        <f>#REF!+#REF!</f>
        <v>#REF!</v>
      </c>
      <c r="O38" s="158"/>
      <c r="P38" s="151"/>
    </row>
    <row r="39" spans="1:16" ht="25" customHeight="1" x14ac:dyDescent="0.25">
      <c r="A39" s="151" t="s">
        <v>2548</v>
      </c>
      <c r="B39" s="151" t="s">
        <v>100</v>
      </c>
      <c r="C39" s="46" t="s">
        <v>2552</v>
      </c>
      <c r="D39" s="18" t="s">
        <v>721</v>
      </c>
      <c r="E39" s="46" t="s">
        <v>1534</v>
      </c>
      <c r="F39" s="18" t="s">
        <v>397</v>
      </c>
      <c r="G39" s="46" t="s">
        <v>2553</v>
      </c>
      <c r="H39" s="18" t="s">
        <v>595</v>
      </c>
      <c r="I39" s="46" t="s">
        <v>3218</v>
      </c>
      <c r="J39" s="46" t="s">
        <v>596</v>
      </c>
      <c r="K39" s="18" t="s">
        <v>23</v>
      </c>
      <c r="L39" s="18" t="s">
        <v>1180</v>
      </c>
      <c r="M39" s="157" t="e">
        <f>VLOOKUP(#REF!,[1]科研成果奖励表!$B$2:$L$45,7,0)</f>
        <v>#REF!</v>
      </c>
      <c r="N39" s="158" t="e">
        <f>#REF!+#REF!</f>
        <v>#REF!</v>
      </c>
      <c r="O39" s="158"/>
      <c r="P39" s="151"/>
    </row>
    <row r="40" spans="1:16" ht="25" customHeight="1" x14ac:dyDescent="0.25">
      <c r="A40" s="151" t="s">
        <v>2554</v>
      </c>
      <c r="B40" s="151" t="s">
        <v>100</v>
      </c>
      <c r="C40" s="46" t="s">
        <v>2555</v>
      </c>
      <c r="D40" s="18" t="s">
        <v>17</v>
      </c>
      <c r="E40" s="46" t="s">
        <v>797</v>
      </c>
      <c r="F40" s="18" t="s">
        <v>98</v>
      </c>
      <c r="G40" s="46" t="s">
        <v>2556</v>
      </c>
      <c r="H40" s="18" t="s">
        <v>21</v>
      </c>
      <c r="I40" s="46" t="s">
        <v>3219</v>
      </c>
      <c r="J40" s="46" t="s">
        <v>91</v>
      </c>
      <c r="K40" s="18" t="s">
        <v>92</v>
      </c>
      <c r="L40" s="18" t="s">
        <v>23</v>
      </c>
      <c r="M40" s="157">
        <v>20</v>
      </c>
      <c r="N40" s="158">
        <v>28.75</v>
      </c>
      <c r="O40" s="158">
        <v>8</v>
      </c>
      <c r="P40" s="151"/>
    </row>
    <row r="41" spans="1:16" ht="25" customHeight="1" x14ac:dyDescent="0.25">
      <c r="A41" s="151" t="s">
        <v>2554</v>
      </c>
      <c r="B41" s="151" t="s">
        <v>100</v>
      </c>
      <c r="C41" s="46" t="s">
        <v>2557</v>
      </c>
      <c r="D41" s="18" t="s">
        <v>17</v>
      </c>
      <c r="E41" s="46" t="s">
        <v>797</v>
      </c>
      <c r="F41" s="18" t="s">
        <v>89</v>
      </c>
      <c r="G41" s="46" t="s">
        <v>2556</v>
      </c>
      <c r="H41" s="18" t="s">
        <v>21</v>
      </c>
      <c r="I41" s="46" t="s">
        <v>3334</v>
      </c>
      <c r="J41" s="46" t="s">
        <v>91</v>
      </c>
      <c r="K41" s="18" t="s">
        <v>92</v>
      </c>
      <c r="L41" s="18" t="s">
        <v>23</v>
      </c>
      <c r="M41" s="157" t="e">
        <f>VLOOKUP(#REF!,[1]科研成果奖励表!$B$2:$L$45,7,0)</f>
        <v>#REF!</v>
      </c>
      <c r="N41" s="158" t="e">
        <f>#REF!+#REF!</f>
        <v>#REF!</v>
      </c>
      <c r="O41" s="158"/>
      <c r="P41" s="151"/>
    </row>
    <row r="42" spans="1:16" ht="25" customHeight="1" x14ac:dyDescent="0.25">
      <c r="A42" s="151" t="s">
        <v>2554</v>
      </c>
      <c r="B42" s="151" t="s">
        <v>100</v>
      </c>
      <c r="C42" s="46" t="s">
        <v>2558</v>
      </c>
      <c r="D42" s="18" t="s">
        <v>26</v>
      </c>
      <c r="E42" s="46" t="s">
        <v>48</v>
      </c>
      <c r="F42" s="18" t="s">
        <v>127</v>
      </c>
      <c r="G42" s="46" t="s">
        <v>29</v>
      </c>
      <c r="H42" s="18" t="s">
        <v>264</v>
      </c>
      <c r="I42" s="46" t="s">
        <v>3234</v>
      </c>
      <c r="J42" s="46" t="s">
        <v>31</v>
      </c>
      <c r="K42" s="18" t="s">
        <v>2363</v>
      </c>
      <c r="L42" s="18" t="s">
        <v>23</v>
      </c>
      <c r="M42" s="157" t="e">
        <f>VLOOKUP(#REF!,[1]科研成果奖励表!$B$2:$L$45,7,0)</f>
        <v>#REF!</v>
      </c>
      <c r="N42" s="158" t="e">
        <f>#REF!+#REF!</f>
        <v>#REF!</v>
      </c>
      <c r="O42" s="158"/>
      <c r="P42" s="151"/>
    </row>
    <row r="43" spans="1:16" ht="25" customHeight="1" x14ac:dyDescent="0.25">
      <c r="A43" s="151" t="s">
        <v>2554</v>
      </c>
      <c r="B43" s="151" t="s">
        <v>100</v>
      </c>
      <c r="C43" s="46" t="s">
        <v>2559</v>
      </c>
      <c r="D43" s="18" t="s">
        <v>40</v>
      </c>
      <c r="E43" s="46" t="s">
        <v>593</v>
      </c>
      <c r="F43" s="18" t="s">
        <v>843</v>
      </c>
      <c r="G43" s="46" t="s">
        <v>29</v>
      </c>
      <c r="H43" s="18" t="s">
        <v>222</v>
      </c>
      <c r="I43" s="46" t="s">
        <v>3394</v>
      </c>
      <c r="J43" s="46" t="s">
        <v>596</v>
      </c>
      <c r="K43" s="18" t="s">
        <v>23</v>
      </c>
      <c r="L43" s="18" t="s">
        <v>274</v>
      </c>
      <c r="M43" s="157" t="e">
        <f>VLOOKUP(#REF!,[1]科研成果奖励表!$B$2:$L$45,7,0)</f>
        <v>#REF!</v>
      </c>
      <c r="N43" s="158" t="e">
        <f>#REF!+#REF!</f>
        <v>#REF!</v>
      </c>
      <c r="O43" s="158"/>
      <c r="P43" s="151"/>
    </row>
    <row r="44" spans="1:16" ht="25" customHeight="1" x14ac:dyDescent="0.25">
      <c r="A44" s="151" t="s">
        <v>2560</v>
      </c>
      <c r="B44" s="151" t="s">
        <v>15</v>
      </c>
      <c r="C44" s="46" t="s">
        <v>2561</v>
      </c>
      <c r="D44" s="18" t="s">
        <v>26</v>
      </c>
      <c r="E44" s="46" t="s">
        <v>2562</v>
      </c>
      <c r="F44" s="18" t="s">
        <v>2563</v>
      </c>
      <c r="G44" s="46" t="s">
        <v>2564</v>
      </c>
      <c r="H44" s="18" t="s">
        <v>119</v>
      </c>
      <c r="I44" s="46" t="s">
        <v>3234</v>
      </c>
      <c r="J44" s="46" t="s">
        <v>72</v>
      </c>
      <c r="K44" s="18" t="s">
        <v>38</v>
      </c>
      <c r="L44" s="18" t="s">
        <v>23</v>
      </c>
      <c r="M44" s="157">
        <v>30</v>
      </c>
      <c r="N44" s="158">
        <v>31.74</v>
      </c>
      <c r="O44" s="158">
        <v>0</v>
      </c>
      <c r="P44" s="151"/>
    </row>
    <row r="45" spans="1:16" ht="25" customHeight="1" x14ac:dyDescent="0.25">
      <c r="A45" s="151" t="s">
        <v>2560</v>
      </c>
      <c r="B45" s="151" t="s">
        <v>15</v>
      </c>
      <c r="C45" s="46" t="s">
        <v>1653</v>
      </c>
      <c r="D45" s="18" t="s">
        <v>121</v>
      </c>
      <c r="E45" s="46" t="s">
        <v>1654</v>
      </c>
      <c r="F45" s="18" t="s">
        <v>1004</v>
      </c>
      <c r="G45" s="46" t="s">
        <v>29</v>
      </c>
      <c r="H45" s="18" t="s">
        <v>119</v>
      </c>
      <c r="I45" s="46" t="s">
        <v>3395</v>
      </c>
      <c r="J45" s="46" t="s">
        <v>124</v>
      </c>
      <c r="K45" s="18" t="s">
        <v>267</v>
      </c>
      <c r="L45" s="18" t="s">
        <v>23</v>
      </c>
      <c r="M45" s="157" t="e">
        <f>VLOOKUP(#REF!,[1]科研成果奖励表!$B$2:$L$45,7,0)</f>
        <v>#REF!</v>
      </c>
      <c r="N45" s="158" t="e">
        <f>#REF!+#REF!</f>
        <v>#REF!</v>
      </c>
      <c r="O45" s="158"/>
      <c r="P45" s="151"/>
    </row>
    <row r="46" spans="1:16" ht="25" customHeight="1" x14ac:dyDescent="0.25">
      <c r="A46" s="151" t="s">
        <v>2560</v>
      </c>
      <c r="B46" s="151" t="s">
        <v>15</v>
      </c>
      <c r="C46" s="46" t="s">
        <v>1538</v>
      </c>
      <c r="D46" s="18" t="s">
        <v>121</v>
      </c>
      <c r="E46" s="46" t="s">
        <v>1539</v>
      </c>
      <c r="F46" s="18" t="s">
        <v>1171</v>
      </c>
      <c r="G46" s="46" t="s">
        <v>29</v>
      </c>
      <c r="H46" s="18" t="s">
        <v>84</v>
      </c>
      <c r="I46" s="46" t="s">
        <v>3397</v>
      </c>
      <c r="J46" s="46" t="s">
        <v>124</v>
      </c>
      <c r="K46" s="18" t="s">
        <v>295</v>
      </c>
      <c r="L46" s="18" t="s">
        <v>23</v>
      </c>
      <c r="M46" s="157" t="e">
        <f>VLOOKUP(#REF!,[1]科研成果奖励表!$B$2:$L$45,7,0)</f>
        <v>#REF!</v>
      </c>
      <c r="N46" s="158" t="e">
        <f>#REF!+#REF!</f>
        <v>#REF!</v>
      </c>
      <c r="O46" s="158"/>
      <c r="P46" s="151"/>
    </row>
    <row r="47" spans="1:16" ht="25" customHeight="1" x14ac:dyDescent="0.25">
      <c r="A47" s="151" t="s">
        <v>2560</v>
      </c>
      <c r="B47" s="151" t="s">
        <v>15</v>
      </c>
      <c r="C47" s="46" t="s">
        <v>1178</v>
      </c>
      <c r="D47" s="18" t="s">
        <v>121</v>
      </c>
      <c r="E47" s="46" t="s">
        <v>902</v>
      </c>
      <c r="F47" s="18" t="s">
        <v>322</v>
      </c>
      <c r="G47" s="46" t="s">
        <v>29</v>
      </c>
      <c r="H47" s="18" t="s">
        <v>36</v>
      </c>
      <c r="I47" s="46" t="s">
        <v>3398</v>
      </c>
      <c r="J47" s="46" t="s">
        <v>2565</v>
      </c>
      <c r="K47" s="18" t="s">
        <v>2566</v>
      </c>
      <c r="L47" s="18" t="s">
        <v>23</v>
      </c>
      <c r="M47" s="157" t="e">
        <f>VLOOKUP(#REF!,[1]科研成果奖励表!$B$2:$L$45,7,0)</f>
        <v>#REF!</v>
      </c>
      <c r="N47" s="158" t="e">
        <f>#REF!+#REF!</f>
        <v>#REF!</v>
      </c>
      <c r="O47" s="158"/>
      <c r="P47" s="151"/>
    </row>
    <row r="48" spans="1:16" ht="25" customHeight="1" x14ac:dyDescent="0.25">
      <c r="A48" s="151" t="s">
        <v>2560</v>
      </c>
      <c r="B48" s="151" t="s">
        <v>15</v>
      </c>
      <c r="C48" s="46" t="s">
        <v>2567</v>
      </c>
      <c r="D48" s="18" t="s">
        <v>121</v>
      </c>
      <c r="E48" s="46" t="s">
        <v>902</v>
      </c>
      <c r="F48" s="18" t="s">
        <v>2568</v>
      </c>
      <c r="G48" s="46" t="s">
        <v>29</v>
      </c>
      <c r="H48" s="18" t="s">
        <v>153</v>
      </c>
      <c r="I48" s="46" t="s">
        <v>3400</v>
      </c>
      <c r="J48" s="46" t="s">
        <v>2565</v>
      </c>
      <c r="K48" s="18" t="s">
        <v>92</v>
      </c>
      <c r="L48" s="18" t="s">
        <v>23</v>
      </c>
      <c r="M48" s="157" t="e">
        <f>VLOOKUP(#REF!,[1]科研成果奖励表!$B$2:$L$45,7,0)</f>
        <v>#REF!</v>
      </c>
      <c r="N48" s="158" t="e">
        <f>#REF!+#REF!</f>
        <v>#REF!</v>
      </c>
      <c r="O48" s="158"/>
      <c r="P48" s="151"/>
    </row>
    <row r="49" spans="1:24" ht="25" customHeight="1" x14ac:dyDescent="0.25">
      <c r="A49" s="151" t="s">
        <v>2579</v>
      </c>
      <c r="B49" s="151" t="s">
        <v>100</v>
      </c>
      <c r="C49" s="46" t="s">
        <v>2580</v>
      </c>
      <c r="D49" s="18" t="s">
        <v>26</v>
      </c>
      <c r="E49" s="46" t="s">
        <v>2581</v>
      </c>
      <c r="F49" s="18" t="s">
        <v>1560</v>
      </c>
      <c r="G49" s="46" t="s">
        <v>29</v>
      </c>
      <c r="H49" s="18" t="s">
        <v>111</v>
      </c>
      <c r="I49" s="46" t="s">
        <v>3211</v>
      </c>
      <c r="J49" s="46" t="s">
        <v>72</v>
      </c>
      <c r="K49" s="18" t="s">
        <v>117</v>
      </c>
      <c r="L49" s="18" t="s">
        <v>23</v>
      </c>
      <c r="M49" s="157">
        <v>20</v>
      </c>
      <c r="N49" s="158">
        <v>23</v>
      </c>
      <c r="O49" s="158">
        <v>0</v>
      </c>
      <c r="P49" s="151"/>
    </row>
    <row r="50" spans="1:24" ht="25" customHeight="1" x14ac:dyDescent="0.25">
      <c r="A50" s="151" t="s">
        <v>2579</v>
      </c>
      <c r="B50" s="151" t="s">
        <v>100</v>
      </c>
      <c r="C50" s="46" t="s">
        <v>2582</v>
      </c>
      <c r="D50" s="18" t="s">
        <v>26</v>
      </c>
      <c r="E50" s="46" t="s">
        <v>471</v>
      </c>
      <c r="F50" s="18" t="s">
        <v>1765</v>
      </c>
      <c r="G50" s="46" t="s">
        <v>29</v>
      </c>
      <c r="H50" s="18" t="s">
        <v>84</v>
      </c>
      <c r="I50" s="46" t="s">
        <v>3211</v>
      </c>
      <c r="J50" s="46" t="s">
        <v>72</v>
      </c>
      <c r="K50" s="18" t="s">
        <v>45</v>
      </c>
      <c r="L50" s="18" t="s">
        <v>23</v>
      </c>
      <c r="M50" s="157" t="e">
        <f>VLOOKUP(#REF!,[1]科研成果奖励表!$B$2:$L$45,7,0)</f>
        <v>#REF!</v>
      </c>
      <c r="N50" s="158" t="e">
        <f>#REF!+#REF!</f>
        <v>#REF!</v>
      </c>
      <c r="O50" s="158"/>
      <c r="P50" s="151"/>
    </row>
    <row r="51" spans="1:24" ht="25" customHeight="1" x14ac:dyDescent="0.25">
      <c r="A51" s="151" t="s">
        <v>2579</v>
      </c>
      <c r="B51" s="151" t="s">
        <v>100</v>
      </c>
      <c r="C51" s="46" t="s">
        <v>2583</v>
      </c>
      <c r="D51" s="18" t="s">
        <v>121</v>
      </c>
      <c r="E51" s="46" t="s">
        <v>2584</v>
      </c>
      <c r="F51" s="18" t="s">
        <v>615</v>
      </c>
      <c r="G51" s="46" t="s">
        <v>29</v>
      </c>
      <c r="H51" s="18" t="s">
        <v>44</v>
      </c>
      <c r="I51" s="46" t="s">
        <v>3401</v>
      </c>
      <c r="J51" s="46" t="s">
        <v>124</v>
      </c>
      <c r="K51" s="18" t="s">
        <v>38</v>
      </c>
      <c r="L51" s="18" t="s">
        <v>23</v>
      </c>
      <c r="M51" s="157" t="e">
        <f>VLOOKUP(#REF!,[1]科研成果奖励表!$B$2:$L$45,7,0)</f>
        <v>#REF!</v>
      </c>
      <c r="N51" s="158" t="e">
        <f>#REF!+#REF!</f>
        <v>#REF!</v>
      </c>
      <c r="O51" s="158"/>
      <c r="P51" s="151"/>
    </row>
    <row r="52" spans="1:24" ht="25" customHeight="1" x14ac:dyDescent="0.25">
      <c r="A52" s="151" t="s">
        <v>2579</v>
      </c>
      <c r="B52" s="151" t="s">
        <v>100</v>
      </c>
      <c r="C52" s="46" t="s">
        <v>2585</v>
      </c>
      <c r="D52" s="18" t="s">
        <v>26</v>
      </c>
      <c r="E52" s="46" t="s">
        <v>2543</v>
      </c>
      <c r="F52" s="18" t="s">
        <v>1745</v>
      </c>
      <c r="G52" s="46" t="s">
        <v>29</v>
      </c>
      <c r="H52" s="18" t="s">
        <v>119</v>
      </c>
      <c r="I52" s="46" t="s">
        <v>3234</v>
      </c>
      <c r="J52" s="46" t="s">
        <v>72</v>
      </c>
      <c r="K52" s="18" t="s">
        <v>38</v>
      </c>
      <c r="L52" s="18" t="s">
        <v>23</v>
      </c>
      <c r="M52" s="157" t="e">
        <f>VLOOKUP(#REF!,[1]科研成果奖励表!$B$2:$L$45,7,0)</f>
        <v>#REF!</v>
      </c>
      <c r="N52" s="158" t="e">
        <f>#REF!+#REF!</f>
        <v>#REF!</v>
      </c>
      <c r="O52" s="158"/>
      <c r="P52" s="151"/>
    </row>
    <row r="53" spans="1:24" ht="25" customHeight="1" x14ac:dyDescent="0.25">
      <c r="A53" s="151" t="s">
        <v>2579</v>
      </c>
      <c r="B53" s="151" t="s">
        <v>100</v>
      </c>
      <c r="C53" s="46" t="s">
        <v>2586</v>
      </c>
      <c r="D53" s="18" t="s">
        <v>121</v>
      </c>
      <c r="E53" s="46" t="s">
        <v>2587</v>
      </c>
      <c r="F53" s="18" t="s">
        <v>341</v>
      </c>
      <c r="G53" s="46" t="s">
        <v>29</v>
      </c>
      <c r="H53" s="18" t="s">
        <v>84</v>
      </c>
      <c r="I53" s="46" t="s">
        <v>3376</v>
      </c>
      <c r="J53" s="46" t="s">
        <v>124</v>
      </c>
      <c r="K53" s="18" t="s">
        <v>45</v>
      </c>
      <c r="L53" s="18" t="s">
        <v>23</v>
      </c>
      <c r="M53" s="157" t="e">
        <f>VLOOKUP(#REF!,[1]科研成果奖励表!$B$2:$L$45,7,0)</f>
        <v>#REF!</v>
      </c>
      <c r="N53" s="158" t="e">
        <f>#REF!+#REF!</f>
        <v>#REF!</v>
      </c>
      <c r="O53" s="158"/>
      <c r="P53" s="151"/>
    </row>
    <row r="54" spans="1:24" s="10" customFormat="1" ht="25" customHeight="1" x14ac:dyDescent="0.25">
      <c r="A54" s="145" t="s">
        <v>3781</v>
      </c>
      <c r="B54" s="145" t="s">
        <v>15</v>
      </c>
      <c r="C54" s="17" t="s">
        <v>3765</v>
      </c>
      <c r="D54" s="17" t="s">
        <v>17</v>
      </c>
      <c r="E54" s="17" t="s">
        <v>2448</v>
      </c>
      <c r="F54" s="17" t="s">
        <v>89</v>
      </c>
      <c r="G54" s="17" t="s">
        <v>3766</v>
      </c>
      <c r="H54" s="17" t="s">
        <v>21</v>
      </c>
      <c r="I54" s="17" t="s">
        <v>3782</v>
      </c>
      <c r="J54" s="17" t="s">
        <v>612</v>
      </c>
      <c r="K54" s="17" t="s">
        <v>23</v>
      </c>
      <c r="L54" s="17" t="s">
        <v>470</v>
      </c>
      <c r="M54" s="156">
        <v>30</v>
      </c>
      <c r="N54" s="165">
        <v>142.5</v>
      </c>
      <c r="O54" s="165">
        <v>112</v>
      </c>
      <c r="P54" s="156"/>
      <c r="R54" s="4"/>
      <c r="S54" s="4"/>
      <c r="T54" s="4"/>
      <c r="U54" s="4"/>
      <c r="V54" s="4"/>
      <c r="W54" s="4"/>
      <c r="X54" s="4"/>
    </row>
    <row r="55" spans="1:24" s="10" customFormat="1" ht="35.25" customHeight="1" x14ac:dyDescent="0.25">
      <c r="A55" s="162" t="s">
        <v>3781</v>
      </c>
      <c r="B55" s="162" t="s">
        <v>15</v>
      </c>
      <c r="C55" s="17" t="s">
        <v>3767</v>
      </c>
      <c r="D55" s="17" t="s">
        <v>17</v>
      </c>
      <c r="E55" s="17" t="s">
        <v>3768</v>
      </c>
      <c r="F55" s="17" t="s">
        <v>187</v>
      </c>
      <c r="G55" s="17" t="s">
        <v>3769</v>
      </c>
      <c r="H55" s="17" t="s">
        <v>21</v>
      </c>
      <c r="I55" s="17" t="s">
        <v>3783</v>
      </c>
      <c r="J55" s="17" t="s">
        <v>105</v>
      </c>
      <c r="K55" s="17" t="s">
        <v>23</v>
      </c>
      <c r="L55" s="17" t="s">
        <v>106</v>
      </c>
      <c r="M55" s="156"/>
      <c r="N55" s="165"/>
      <c r="O55" s="165"/>
      <c r="P55" s="156"/>
      <c r="R55" s="4"/>
      <c r="S55" s="4"/>
      <c r="T55" s="4"/>
      <c r="U55" s="4"/>
      <c r="V55" s="4"/>
      <c r="W55" s="4"/>
      <c r="X55" s="4"/>
    </row>
    <row r="56" spans="1:24" s="10" customFormat="1" ht="36.75" customHeight="1" x14ac:dyDescent="0.25">
      <c r="A56" s="162" t="s">
        <v>3781</v>
      </c>
      <c r="B56" s="162" t="s">
        <v>15</v>
      </c>
      <c r="C56" s="17" t="s">
        <v>3770</v>
      </c>
      <c r="D56" s="17" t="s">
        <v>17</v>
      </c>
      <c r="E56" s="17" t="s">
        <v>3771</v>
      </c>
      <c r="F56" s="17" t="s">
        <v>227</v>
      </c>
      <c r="G56" s="17" t="s">
        <v>3772</v>
      </c>
      <c r="H56" s="17" t="s">
        <v>21</v>
      </c>
      <c r="I56" s="17" t="s">
        <v>3784</v>
      </c>
      <c r="J56" s="17" t="s">
        <v>22</v>
      </c>
      <c r="K56" s="17" t="s">
        <v>23</v>
      </c>
      <c r="L56" s="17" t="s">
        <v>24</v>
      </c>
      <c r="M56" s="156"/>
      <c r="N56" s="165"/>
      <c r="O56" s="165"/>
      <c r="P56" s="156"/>
      <c r="S56" s="4"/>
      <c r="T56" s="4"/>
      <c r="U56" s="4"/>
      <c r="V56" s="4"/>
      <c r="W56" s="4"/>
      <c r="X56" s="4"/>
    </row>
    <row r="57" spans="1:24" s="10" customFormat="1" ht="25" customHeight="1" x14ac:dyDescent="0.25">
      <c r="A57" s="162" t="s">
        <v>3781</v>
      </c>
      <c r="B57" s="162" t="s">
        <v>15</v>
      </c>
      <c r="C57" s="17" t="s">
        <v>3773</v>
      </c>
      <c r="D57" s="17" t="s">
        <v>26</v>
      </c>
      <c r="E57" s="17" t="s">
        <v>902</v>
      </c>
      <c r="F57" s="17" t="s">
        <v>2937</v>
      </c>
      <c r="G57" s="17" t="s">
        <v>1358</v>
      </c>
      <c r="H57" s="17" t="s">
        <v>44</v>
      </c>
      <c r="I57" s="17" t="s">
        <v>3785</v>
      </c>
      <c r="J57" s="17" t="s">
        <v>85</v>
      </c>
      <c r="K57" s="17" t="s">
        <v>23</v>
      </c>
      <c r="L57" s="17" t="s">
        <v>282</v>
      </c>
      <c r="M57" s="156"/>
      <c r="N57" s="165"/>
      <c r="O57" s="165"/>
      <c r="P57" s="156"/>
      <c r="S57" s="4"/>
      <c r="T57" s="4"/>
      <c r="U57" s="4"/>
      <c r="V57" s="4"/>
      <c r="W57" s="4"/>
      <c r="X57" s="4"/>
    </row>
    <row r="58" spans="1:24" s="10" customFormat="1" ht="25" customHeight="1" x14ac:dyDescent="0.25">
      <c r="A58" s="162" t="s">
        <v>3781</v>
      </c>
      <c r="B58" s="162" t="s">
        <v>15</v>
      </c>
      <c r="C58" s="17" t="s">
        <v>3774</v>
      </c>
      <c r="D58" s="17" t="s">
        <v>40</v>
      </c>
      <c r="E58" s="17" t="s">
        <v>542</v>
      </c>
      <c r="F58" s="17" t="s">
        <v>397</v>
      </c>
      <c r="G58" s="17" t="s">
        <v>3775</v>
      </c>
      <c r="H58" s="17" t="s">
        <v>44</v>
      </c>
      <c r="I58" s="17" t="s">
        <v>3786</v>
      </c>
      <c r="J58" s="17" t="s">
        <v>399</v>
      </c>
      <c r="K58" s="17" t="s">
        <v>3776</v>
      </c>
      <c r="L58" s="17" t="s">
        <v>23</v>
      </c>
      <c r="M58" s="156"/>
      <c r="N58" s="165"/>
      <c r="O58" s="165"/>
      <c r="P58" s="156"/>
    </row>
    <row r="59" spans="1:24" s="10" customFormat="1" ht="25" customHeight="1" x14ac:dyDescent="0.25">
      <c r="A59" s="162" t="s">
        <v>3781</v>
      </c>
      <c r="B59" s="162" t="s">
        <v>15</v>
      </c>
      <c r="C59" s="17" t="s">
        <v>1113</v>
      </c>
      <c r="D59" s="17" t="s">
        <v>40</v>
      </c>
      <c r="E59" s="17" t="s">
        <v>542</v>
      </c>
      <c r="F59" s="17" t="s">
        <v>833</v>
      </c>
      <c r="G59" s="17" t="s">
        <v>2623</v>
      </c>
      <c r="H59" s="17" t="s">
        <v>44</v>
      </c>
      <c r="I59" s="17" t="s">
        <v>3787</v>
      </c>
      <c r="J59" s="17" t="s">
        <v>399</v>
      </c>
      <c r="K59" s="17" t="s">
        <v>3777</v>
      </c>
      <c r="L59" s="17" t="s">
        <v>23</v>
      </c>
      <c r="M59" s="156"/>
      <c r="N59" s="165"/>
      <c r="O59" s="165"/>
      <c r="P59" s="156"/>
    </row>
    <row r="60" spans="1:24" s="10" customFormat="1" ht="25" customHeight="1" x14ac:dyDescent="0.25">
      <c r="A60" s="163" t="s">
        <v>3781</v>
      </c>
      <c r="B60" s="163" t="s">
        <v>15</v>
      </c>
      <c r="C60" s="17" t="s">
        <v>3778</v>
      </c>
      <c r="D60" s="17" t="s">
        <v>40</v>
      </c>
      <c r="E60" s="17" t="s">
        <v>41</v>
      </c>
      <c r="F60" s="17" t="s">
        <v>1004</v>
      </c>
      <c r="G60" s="17" t="s">
        <v>3779</v>
      </c>
      <c r="H60" s="17" t="s">
        <v>264</v>
      </c>
      <c r="I60" s="17" t="s">
        <v>3788</v>
      </c>
      <c r="J60" s="17" t="s">
        <v>399</v>
      </c>
      <c r="K60" s="17" t="s">
        <v>3780</v>
      </c>
      <c r="L60" s="17" t="s">
        <v>23</v>
      </c>
      <c r="M60" s="156"/>
      <c r="N60" s="165"/>
      <c r="O60" s="165"/>
      <c r="P60" s="156"/>
    </row>
    <row r="61" spans="1:24" ht="25" customHeight="1" x14ac:dyDescent="0.25">
      <c r="A61" s="151" t="s">
        <v>2588</v>
      </c>
      <c r="B61" s="151" t="s">
        <v>100</v>
      </c>
      <c r="C61" s="46" t="s">
        <v>2589</v>
      </c>
      <c r="D61" s="18" t="s">
        <v>17</v>
      </c>
      <c r="E61" s="46" t="s">
        <v>2590</v>
      </c>
      <c r="F61" s="18" t="s">
        <v>98</v>
      </c>
      <c r="G61" s="46" t="s">
        <v>2591</v>
      </c>
      <c r="H61" s="18" t="s">
        <v>21</v>
      </c>
      <c r="I61" s="46" t="s">
        <v>3402</v>
      </c>
      <c r="J61" s="46" t="s">
        <v>22</v>
      </c>
      <c r="K61" s="18" t="s">
        <v>23</v>
      </c>
      <c r="L61" s="18" t="s">
        <v>24</v>
      </c>
      <c r="M61" s="157">
        <v>20</v>
      </c>
      <c r="N61" s="158">
        <v>69.099999999999994</v>
      </c>
      <c r="O61" s="158">
        <v>46</v>
      </c>
      <c r="P61" s="151"/>
    </row>
    <row r="62" spans="1:24" ht="25" customHeight="1" x14ac:dyDescent="0.25">
      <c r="A62" s="151" t="s">
        <v>2588</v>
      </c>
      <c r="B62" s="151" t="s">
        <v>100</v>
      </c>
      <c r="C62" s="46" t="s">
        <v>2583</v>
      </c>
      <c r="D62" s="18" t="s">
        <v>121</v>
      </c>
      <c r="E62" s="46" t="s">
        <v>2584</v>
      </c>
      <c r="F62" s="18" t="s">
        <v>1576</v>
      </c>
      <c r="G62" s="46" t="s">
        <v>29</v>
      </c>
      <c r="H62" s="18" t="s">
        <v>84</v>
      </c>
      <c r="I62" s="46" t="s">
        <v>3403</v>
      </c>
      <c r="J62" s="46" t="s">
        <v>2565</v>
      </c>
      <c r="K62" s="18" t="s">
        <v>2592</v>
      </c>
      <c r="L62" s="18" t="s">
        <v>23</v>
      </c>
      <c r="M62" s="157" t="e">
        <f>VLOOKUP(#REF!,[1]科研成果奖励表!$B$2:$L$45,7,0)</f>
        <v>#REF!</v>
      </c>
      <c r="N62" s="158" t="e">
        <f>#REF!+#REF!</f>
        <v>#REF!</v>
      </c>
      <c r="O62" s="158"/>
      <c r="P62" s="151"/>
    </row>
    <row r="63" spans="1:24" ht="25" customHeight="1" x14ac:dyDescent="0.25">
      <c r="A63" s="151" t="s">
        <v>2588</v>
      </c>
      <c r="B63" s="151" t="s">
        <v>100</v>
      </c>
      <c r="C63" s="46" t="s">
        <v>2593</v>
      </c>
      <c r="D63" s="18" t="s">
        <v>26</v>
      </c>
      <c r="E63" s="46" t="s">
        <v>2594</v>
      </c>
      <c r="F63" s="18" t="s">
        <v>322</v>
      </c>
      <c r="G63" s="46" t="s">
        <v>29</v>
      </c>
      <c r="H63" s="18" t="s">
        <v>111</v>
      </c>
      <c r="I63" s="46" t="s">
        <v>3234</v>
      </c>
      <c r="J63" s="46" t="s">
        <v>149</v>
      </c>
      <c r="K63" s="18" t="s">
        <v>112</v>
      </c>
      <c r="L63" s="18" t="s">
        <v>23</v>
      </c>
      <c r="M63" s="157" t="e">
        <f>VLOOKUP(#REF!,[1]科研成果奖励表!$B$2:$L$45,7,0)</f>
        <v>#REF!</v>
      </c>
      <c r="N63" s="158" t="e">
        <f>#REF!+#REF!</f>
        <v>#REF!</v>
      </c>
      <c r="O63" s="158"/>
      <c r="P63" s="151"/>
    </row>
    <row r="64" spans="1:24" ht="25" customHeight="1" x14ac:dyDescent="0.25">
      <c r="A64" s="151" t="s">
        <v>2588</v>
      </c>
      <c r="B64" s="151" t="s">
        <v>100</v>
      </c>
      <c r="C64" s="46" t="s">
        <v>2595</v>
      </c>
      <c r="D64" s="18" t="s">
        <v>121</v>
      </c>
      <c r="E64" s="46" t="s">
        <v>902</v>
      </c>
      <c r="F64" s="18" t="s">
        <v>322</v>
      </c>
      <c r="G64" s="46" t="s">
        <v>29</v>
      </c>
      <c r="H64" s="18" t="s">
        <v>84</v>
      </c>
      <c r="I64" s="46" t="s">
        <v>3404</v>
      </c>
      <c r="J64" s="46" t="s">
        <v>2565</v>
      </c>
      <c r="K64" s="18" t="s">
        <v>2596</v>
      </c>
      <c r="L64" s="18" t="s">
        <v>23</v>
      </c>
      <c r="M64" s="157" t="e">
        <f>VLOOKUP(#REF!,[1]科研成果奖励表!$B$2:$L$45,7,0)</f>
        <v>#REF!</v>
      </c>
      <c r="N64" s="158" t="e">
        <f>#REF!+#REF!</f>
        <v>#REF!</v>
      </c>
      <c r="O64" s="158"/>
      <c r="P64" s="151"/>
    </row>
    <row r="65" spans="1:16" ht="25" customHeight="1" x14ac:dyDescent="0.25">
      <c r="A65" s="151" t="s">
        <v>2588</v>
      </c>
      <c r="B65" s="151" t="s">
        <v>100</v>
      </c>
      <c r="C65" s="46" t="s">
        <v>2575</v>
      </c>
      <c r="D65" s="18" t="s">
        <v>26</v>
      </c>
      <c r="E65" s="46" t="s">
        <v>620</v>
      </c>
      <c r="F65" s="18" t="s">
        <v>833</v>
      </c>
      <c r="G65" s="46" t="s">
        <v>29</v>
      </c>
      <c r="H65" s="18" t="s">
        <v>153</v>
      </c>
      <c r="I65" s="46" t="s">
        <v>3234</v>
      </c>
      <c r="J65" s="46" t="s">
        <v>72</v>
      </c>
      <c r="K65" s="18" t="s">
        <v>154</v>
      </c>
      <c r="L65" s="18" t="s">
        <v>23</v>
      </c>
      <c r="M65" s="157" t="e">
        <f>VLOOKUP(#REF!,[1]科研成果奖励表!$B$2:$L$45,7,0)</f>
        <v>#REF!</v>
      </c>
      <c r="N65" s="158" t="e">
        <f>#REF!+#REF!</f>
        <v>#REF!</v>
      </c>
      <c r="O65" s="158"/>
      <c r="P65" s="151"/>
    </row>
    <row r="66" spans="1:16" ht="25" customHeight="1" x14ac:dyDescent="0.25">
      <c r="A66" s="151" t="s">
        <v>2588</v>
      </c>
      <c r="B66" s="151" t="s">
        <v>100</v>
      </c>
      <c r="C66" s="46" t="s">
        <v>2597</v>
      </c>
      <c r="D66" s="18" t="s">
        <v>26</v>
      </c>
      <c r="E66" s="46" t="s">
        <v>2598</v>
      </c>
      <c r="F66" s="18" t="s">
        <v>833</v>
      </c>
      <c r="G66" s="46" t="s">
        <v>29</v>
      </c>
      <c r="H66" s="18" t="s">
        <v>111</v>
      </c>
      <c r="I66" s="46" t="s">
        <v>3234</v>
      </c>
      <c r="J66" s="46" t="s">
        <v>85</v>
      </c>
      <c r="K66" s="18" t="s">
        <v>23</v>
      </c>
      <c r="L66" s="18" t="s">
        <v>2599</v>
      </c>
      <c r="M66" s="157" t="e">
        <f>VLOOKUP(#REF!,[1]科研成果奖励表!$B$2:$L$45,7,0)</f>
        <v>#REF!</v>
      </c>
      <c r="N66" s="158" t="e">
        <f>#REF!+#REF!</f>
        <v>#REF!</v>
      </c>
      <c r="O66" s="158"/>
      <c r="P66" s="151"/>
    </row>
    <row r="67" spans="1:16" ht="25" customHeight="1" x14ac:dyDescent="0.25">
      <c r="A67" s="151" t="s">
        <v>2600</v>
      </c>
      <c r="B67" s="151" t="s">
        <v>100</v>
      </c>
      <c r="C67" s="46" t="s">
        <v>2601</v>
      </c>
      <c r="D67" s="18" t="s">
        <v>121</v>
      </c>
      <c r="E67" s="46" t="s">
        <v>902</v>
      </c>
      <c r="F67" s="18" t="s">
        <v>1308</v>
      </c>
      <c r="G67" s="46" t="s">
        <v>29</v>
      </c>
      <c r="H67" s="18" t="s">
        <v>21</v>
      </c>
      <c r="I67" s="46" t="s">
        <v>3400</v>
      </c>
      <c r="J67" s="46" t="s">
        <v>2565</v>
      </c>
      <c r="K67" s="18" t="s">
        <v>92</v>
      </c>
      <c r="L67" s="18" t="s">
        <v>23</v>
      </c>
      <c r="M67" s="157">
        <v>20</v>
      </c>
      <c r="N67" s="158">
        <v>32.4</v>
      </c>
      <c r="O67" s="158">
        <v>0</v>
      </c>
      <c r="P67" s="151"/>
    </row>
    <row r="68" spans="1:16" ht="25" customHeight="1" x14ac:dyDescent="0.25">
      <c r="A68" s="151" t="s">
        <v>2600</v>
      </c>
      <c r="B68" s="151" t="s">
        <v>100</v>
      </c>
      <c r="C68" s="46" t="s">
        <v>2602</v>
      </c>
      <c r="D68" s="18" t="s">
        <v>26</v>
      </c>
      <c r="E68" s="46" t="s">
        <v>1619</v>
      </c>
      <c r="F68" s="18" t="s">
        <v>70</v>
      </c>
      <c r="G68" s="46" t="s">
        <v>2603</v>
      </c>
      <c r="H68" s="18" t="s">
        <v>21</v>
      </c>
      <c r="I68" s="46" t="s">
        <v>3293</v>
      </c>
      <c r="J68" s="46" t="s">
        <v>72</v>
      </c>
      <c r="K68" s="18" t="s">
        <v>24</v>
      </c>
      <c r="L68" s="18" t="s">
        <v>23</v>
      </c>
      <c r="M68" s="157" t="e">
        <f>VLOOKUP(#REF!,[1]科研成果奖励表!$B$2:$L$45,7,0)</f>
        <v>#REF!</v>
      </c>
      <c r="N68" s="158" t="e">
        <f>#REF!+#REF!</f>
        <v>#REF!</v>
      </c>
      <c r="O68" s="158"/>
      <c r="P68" s="151"/>
    </row>
    <row r="69" spans="1:16" ht="25" customHeight="1" x14ac:dyDescent="0.25">
      <c r="A69" s="151" t="s">
        <v>2600</v>
      </c>
      <c r="B69" s="151" t="s">
        <v>100</v>
      </c>
      <c r="C69" s="46" t="s">
        <v>1248</v>
      </c>
      <c r="D69" s="18" t="s">
        <v>26</v>
      </c>
      <c r="E69" s="46" t="s">
        <v>48</v>
      </c>
      <c r="F69" s="18" t="s">
        <v>416</v>
      </c>
      <c r="G69" s="46" t="s">
        <v>29</v>
      </c>
      <c r="H69" s="18" t="s">
        <v>84</v>
      </c>
      <c r="I69" s="46" t="s">
        <v>3211</v>
      </c>
      <c r="J69" s="46" t="s">
        <v>149</v>
      </c>
      <c r="K69" s="18" t="s">
        <v>295</v>
      </c>
      <c r="L69" s="18" t="s">
        <v>23</v>
      </c>
      <c r="M69" s="157" t="e">
        <f>VLOOKUP(#REF!,[1]科研成果奖励表!$B$2:$L$45,7,0)</f>
        <v>#REF!</v>
      </c>
      <c r="N69" s="158" t="e">
        <f>#REF!+#REF!</f>
        <v>#REF!</v>
      </c>
      <c r="O69" s="158"/>
      <c r="P69" s="151"/>
    </row>
    <row r="70" spans="1:16" ht="25" customHeight="1" x14ac:dyDescent="0.25">
      <c r="A70" s="151" t="s">
        <v>2600</v>
      </c>
      <c r="B70" s="151" t="s">
        <v>100</v>
      </c>
      <c r="C70" s="46" t="s">
        <v>2604</v>
      </c>
      <c r="D70" s="18" t="s">
        <v>47</v>
      </c>
      <c r="E70" s="46" t="s">
        <v>48</v>
      </c>
      <c r="F70" s="18" t="s">
        <v>263</v>
      </c>
      <c r="G70" s="46" t="s">
        <v>29</v>
      </c>
      <c r="H70" s="18" t="s">
        <v>84</v>
      </c>
      <c r="I70" s="18" t="s">
        <v>29</v>
      </c>
      <c r="J70" s="46" t="s">
        <v>51</v>
      </c>
      <c r="K70" s="18" t="s">
        <v>2605</v>
      </c>
      <c r="L70" s="18" t="s">
        <v>23</v>
      </c>
      <c r="M70" s="157" t="e">
        <f>VLOOKUP(#REF!,[1]科研成果奖励表!$B$2:$L$45,7,0)</f>
        <v>#REF!</v>
      </c>
      <c r="N70" s="158" t="e">
        <f>#REF!+#REF!</f>
        <v>#REF!</v>
      </c>
      <c r="O70" s="158"/>
      <c r="P70" s="151"/>
    </row>
    <row r="71" spans="1:16" ht="25" customHeight="1" x14ac:dyDescent="0.25">
      <c r="A71" s="151" t="s">
        <v>2606</v>
      </c>
      <c r="B71" s="151" t="s">
        <v>15</v>
      </c>
      <c r="C71" s="46" t="s">
        <v>2607</v>
      </c>
      <c r="D71" s="18" t="s">
        <v>121</v>
      </c>
      <c r="E71" s="46" t="s">
        <v>2521</v>
      </c>
      <c r="F71" s="18" t="s">
        <v>843</v>
      </c>
      <c r="G71" s="46" t="s">
        <v>29</v>
      </c>
      <c r="H71" s="18" t="s">
        <v>351</v>
      </c>
      <c r="I71" s="46" t="s">
        <v>3273</v>
      </c>
      <c r="J71" s="46" t="s">
        <v>124</v>
      </c>
      <c r="K71" s="18" t="s">
        <v>274</v>
      </c>
      <c r="L71" s="18" t="s">
        <v>23</v>
      </c>
      <c r="M71" s="157">
        <v>30</v>
      </c>
      <c r="N71" s="158">
        <v>38.950000000000003</v>
      </c>
      <c r="O71" s="158">
        <v>0</v>
      </c>
      <c r="P71" s="151"/>
    </row>
    <row r="72" spans="1:16" ht="25" customHeight="1" x14ac:dyDescent="0.25">
      <c r="A72" s="151" t="s">
        <v>2606</v>
      </c>
      <c r="B72" s="151" t="s">
        <v>15</v>
      </c>
      <c r="C72" s="46" t="s">
        <v>1248</v>
      </c>
      <c r="D72" s="18" t="s">
        <v>26</v>
      </c>
      <c r="E72" s="46" t="s">
        <v>48</v>
      </c>
      <c r="F72" s="18" t="s">
        <v>416</v>
      </c>
      <c r="G72" s="46" t="s">
        <v>29</v>
      </c>
      <c r="H72" s="18" t="s">
        <v>62</v>
      </c>
      <c r="I72" s="46" t="s">
        <v>3234</v>
      </c>
      <c r="J72" s="46" t="s">
        <v>149</v>
      </c>
      <c r="K72" s="18" t="s">
        <v>133</v>
      </c>
      <c r="L72" s="18" t="s">
        <v>23</v>
      </c>
      <c r="M72" s="157" t="e">
        <f>VLOOKUP(#REF!,[1]科研成果奖励表!$B$2:$L$45,7,0)</f>
        <v>#REF!</v>
      </c>
      <c r="N72" s="158" t="e">
        <f>#REF!+#REF!</f>
        <v>#REF!</v>
      </c>
      <c r="O72" s="158"/>
      <c r="P72" s="151"/>
    </row>
    <row r="73" spans="1:16" ht="25" customHeight="1" x14ac:dyDescent="0.25">
      <c r="A73" s="151" t="s">
        <v>2606</v>
      </c>
      <c r="B73" s="151" t="s">
        <v>15</v>
      </c>
      <c r="C73" s="46" t="s">
        <v>1242</v>
      </c>
      <c r="D73" s="18" t="s">
        <v>26</v>
      </c>
      <c r="E73" s="46" t="s">
        <v>2608</v>
      </c>
      <c r="F73" s="18" t="s">
        <v>1576</v>
      </c>
      <c r="G73" s="46" t="s">
        <v>29</v>
      </c>
      <c r="H73" s="18" t="s">
        <v>153</v>
      </c>
      <c r="I73" s="46" t="s">
        <v>3234</v>
      </c>
      <c r="J73" s="46" t="s">
        <v>72</v>
      </c>
      <c r="K73" s="18" t="s">
        <v>154</v>
      </c>
      <c r="L73" s="18" t="s">
        <v>23</v>
      </c>
      <c r="M73" s="157" t="e">
        <f>VLOOKUP(#REF!,[1]科研成果奖励表!$B$2:$L$45,7,0)</f>
        <v>#REF!</v>
      </c>
      <c r="N73" s="158" t="e">
        <f>#REF!+#REF!</f>
        <v>#REF!</v>
      </c>
      <c r="O73" s="158"/>
      <c r="P73" s="151"/>
    </row>
    <row r="74" spans="1:16" ht="25" customHeight="1" x14ac:dyDescent="0.25">
      <c r="A74" s="151" t="s">
        <v>2606</v>
      </c>
      <c r="B74" s="151" t="s">
        <v>15</v>
      </c>
      <c r="C74" s="46" t="s">
        <v>1243</v>
      </c>
      <c r="D74" s="18" t="s">
        <v>26</v>
      </c>
      <c r="E74" s="46" t="s">
        <v>2609</v>
      </c>
      <c r="F74" s="18" t="s">
        <v>2610</v>
      </c>
      <c r="G74" s="46" t="s">
        <v>29</v>
      </c>
      <c r="H74" s="18" t="s">
        <v>44</v>
      </c>
      <c r="I74" s="46" t="s">
        <v>3234</v>
      </c>
      <c r="J74" s="46" t="s">
        <v>72</v>
      </c>
      <c r="K74" s="18" t="s">
        <v>73</v>
      </c>
      <c r="L74" s="18" t="s">
        <v>23</v>
      </c>
      <c r="M74" s="157" t="e">
        <f>VLOOKUP(#REF!,[1]科研成果奖励表!$B$2:$L$45,7,0)</f>
        <v>#REF!</v>
      </c>
      <c r="N74" s="158" t="e">
        <f>#REF!+#REF!</f>
        <v>#REF!</v>
      </c>
      <c r="O74" s="158"/>
      <c r="P74" s="151"/>
    </row>
    <row r="75" spans="1:16" ht="25" customHeight="1" x14ac:dyDescent="0.25">
      <c r="A75" s="151" t="s">
        <v>2606</v>
      </c>
      <c r="B75" s="151" t="s">
        <v>15</v>
      </c>
      <c r="C75" s="46" t="s">
        <v>2611</v>
      </c>
      <c r="D75" s="18" t="s">
        <v>121</v>
      </c>
      <c r="E75" s="46" t="s">
        <v>2612</v>
      </c>
      <c r="F75" s="18" t="s">
        <v>843</v>
      </c>
      <c r="G75" s="46" t="s">
        <v>29</v>
      </c>
      <c r="H75" s="18" t="s">
        <v>21</v>
      </c>
      <c r="I75" s="46" t="s">
        <v>3370</v>
      </c>
      <c r="J75" s="46" t="s">
        <v>567</v>
      </c>
      <c r="K75" s="18" t="s">
        <v>287</v>
      </c>
      <c r="L75" s="18" t="s">
        <v>23</v>
      </c>
      <c r="M75" s="157" t="e">
        <f>VLOOKUP(#REF!,[1]科研成果奖励表!$B$2:$L$45,7,0)</f>
        <v>#REF!</v>
      </c>
      <c r="N75" s="158" t="e">
        <f>#REF!+#REF!</f>
        <v>#REF!</v>
      </c>
      <c r="O75" s="158"/>
      <c r="P75" s="151"/>
    </row>
    <row r="76" spans="1:16" ht="25" customHeight="1" x14ac:dyDescent="0.25">
      <c r="A76" s="151" t="s">
        <v>2606</v>
      </c>
      <c r="B76" s="151" t="s">
        <v>15</v>
      </c>
      <c r="C76" s="46" t="s">
        <v>2613</v>
      </c>
      <c r="D76" s="18" t="s">
        <v>47</v>
      </c>
      <c r="E76" s="46" t="s">
        <v>48</v>
      </c>
      <c r="F76" s="18" t="s">
        <v>397</v>
      </c>
      <c r="G76" s="46" t="s">
        <v>29</v>
      </c>
      <c r="H76" s="18" t="s">
        <v>111</v>
      </c>
      <c r="I76" s="18" t="s">
        <v>29</v>
      </c>
      <c r="J76" s="46" t="s">
        <v>1510</v>
      </c>
      <c r="K76" s="18" t="s">
        <v>2614</v>
      </c>
      <c r="L76" s="18" t="s">
        <v>23</v>
      </c>
      <c r="M76" s="157" t="e">
        <f>VLOOKUP(#REF!,[1]科研成果奖励表!$B$2:$L$45,7,0)</f>
        <v>#REF!</v>
      </c>
      <c r="N76" s="158" t="e">
        <f>#REF!+#REF!</f>
        <v>#REF!</v>
      </c>
      <c r="O76" s="158"/>
      <c r="P76" s="151"/>
    </row>
    <row r="77" spans="1:16" ht="25" customHeight="1" x14ac:dyDescent="0.25">
      <c r="A77" s="151" t="s">
        <v>2615</v>
      </c>
      <c r="B77" s="151" t="s">
        <v>1657</v>
      </c>
      <c r="C77" s="46" t="s">
        <v>2616</v>
      </c>
      <c r="D77" s="18" t="s">
        <v>26</v>
      </c>
      <c r="E77" s="46" t="s">
        <v>1619</v>
      </c>
      <c r="F77" s="18" t="s">
        <v>833</v>
      </c>
      <c r="G77" s="46" t="s">
        <v>2617</v>
      </c>
      <c r="H77" s="18" t="s">
        <v>21</v>
      </c>
      <c r="I77" s="46" t="s">
        <v>3234</v>
      </c>
      <c r="J77" s="46" t="s">
        <v>72</v>
      </c>
      <c r="K77" s="18" t="s">
        <v>24</v>
      </c>
      <c r="L77" s="18" t="s">
        <v>23</v>
      </c>
      <c r="M77" s="157">
        <v>30</v>
      </c>
      <c r="N77" s="158">
        <v>59.5</v>
      </c>
      <c r="O77" s="158">
        <v>0</v>
      </c>
      <c r="P77" s="151"/>
    </row>
    <row r="78" spans="1:16" ht="25" customHeight="1" x14ac:dyDescent="0.25">
      <c r="A78" s="151" t="s">
        <v>2615</v>
      </c>
      <c r="B78" s="151" t="s">
        <v>1657</v>
      </c>
      <c r="C78" s="46" t="s">
        <v>2618</v>
      </c>
      <c r="D78" s="18" t="s">
        <v>541</v>
      </c>
      <c r="E78" s="46" t="s">
        <v>2619</v>
      </c>
      <c r="F78" s="18" t="s">
        <v>345</v>
      </c>
      <c r="G78" s="46" t="s">
        <v>2620</v>
      </c>
      <c r="H78" s="18" t="s">
        <v>21</v>
      </c>
      <c r="I78" s="46" t="s">
        <v>3405</v>
      </c>
      <c r="J78" s="46" t="s">
        <v>399</v>
      </c>
      <c r="K78" s="18" t="s">
        <v>1087</v>
      </c>
      <c r="L78" s="18" t="s">
        <v>23</v>
      </c>
      <c r="M78" s="157" t="e">
        <f>VLOOKUP(#REF!,[1]科研成果奖励表!$B$2:$L$45,7,0)</f>
        <v>#REF!</v>
      </c>
      <c r="N78" s="158" t="e">
        <f>#REF!+#REF!</f>
        <v>#REF!</v>
      </c>
      <c r="O78" s="158"/>
      <c r="P78" s="151"/>
    </row>
    <row r="79" spans="1:16" ht="25" customHeight="1" x14ac:dyDescent="0.25">
      <c r="A79" s="151" t="s">
        <v>2615</v>
      </c>
      <c r="B79" s="151" t="s">
        <v>1657</v>
      </c>
      <c r="C79" s="46" t="s">
        <v>2621</v>
      </c>
      <c r="D79" s="18" t="s">
        <v>40</v>
      </c>
      <c r="E79" s="46" t="s">
        <v>542</v>
      </c>
      <c r="F79" s="18" t="s">
        <v>397</v>
      </c>
      <c r="G79" s="46" t="s">
        <v>2622</v>
      </c>
      <c r="H79" s="18" t="s">
        <v>21</v>
      </c>
      <c r="I79" s="46" t="s">
        <v>3406</v>
      </c>
      <c r="J79" s="46" t="s">
        <v>399</v>
      </c>
      <c r="K79" s="18" t="s">
        <v>342</v>
      </c>
      <c r="L79" s="18" t="s">
        <v>23</v>
      </c>
      <c r="M79" s="157" t="e">
        <f>VLOOKUP(#REF!,[1]科研成果奖励表!$B$2:$L$45,7,0)</f>
        <v>#REF!</v>
      </c>
      <c r="N79" s="158" t="e">
        <f>#REF!+#REF!</f>
        <v>#REF!</v>
      </c>
      <c r="O79" s="158"/>
      <c r="P79" s="151"/>
    </row>
    <row r="80" spans="1:16" ht="25" customHeight="1" x14ac:dyDescent="0.25">
      <c r="A80" s="151" t="s">
        <v>2615</v>
      </c>
      <c r="B80" s="151" t="s">
        <v>1657</v>
      </c>
      <c r="C80" s="46" t="s">
        <v>1113</v>
      </c>
      <c r="D80" s="18" t="s">
        <v>40</v>
      </c>
      <c r="E80" s="46" t="s">
        <v>542</v>
      </c>
      <c r="F80" s="18" t="s">
        <v>833</v>
      </c>
      <c r="G80" s="46" t="s">
        <v>2623</v>
      </c>
      <c r="H80" s="18" t="s">
        <v>21</v>
      </c>
      <c r="I80" s="46" t="s">
        <v>3280</v>
      </c>
      <c r="J80" s="46" t="s">
        <v>399</v>
      </c>
      <c r="K80" s="18" t="s">
        <v>38</v>
      </c>
      <c r="L80" s="18" t="s">
        <v>23</v>
      </c>
      <c r="M80" s="157" t="e">
        <f>VLOOKUP(#REF!,[1]科研成果奖励表!$B$2:$L$45,7,0)</f>
        <v>#REF!</v>
      </c>
      <c r="N80" s="158" t="e">
        <f>#REF!+#REF!</f>
        <v>#REF!</v>
      </c>
      <c r="O80" s="158"/>
      <c r="P80" s="151"/>
    </row>
    <row r="81" spans="1:16" ht="25" customHeight="1" x14ac:dyDescent="0.25">
      <c r="A81" s="151" t="s">
        <v>2615</v>
      </c>
      <c r="B81" s="151" t="s">
        <v>1657</v>
      </c>
      <c r="C81" s="46" t="s">
        <v>2624</v>
      </c>
      <c r="D81" s="18" t="s">
        <v>40</v>
      </c>
      <c r="E81" s="46" t="s">
        <v>41</v>
      </c>
      <c r="F81" s="18" t="s">
        <v>843</v>
      </c>
      <c r="G81" s="46" t="s">
        <v>1318</v>
      </c>
      <c r="H81" s="18" t="s">
        <v>21</v>
      </c>
      <c r="I81" s="46" t="s">
        <v>3407</v>
      </c>
      <c r="J81" s="46" t="s">
        <v>399</v>
      </c>
      <c r="K81" s="18" t="s">
        <v>274</v>
      </c>
      <c r="L81" s="18" t="s">
        <v>23</v>
      </c>
      <c r="M81" s="157" t="e">
        <f>VLOOKUP(#REF!,[1]科研成果奖励表!$B$2:$L$45,7,0)</f>
        <v>#REF!</v>
      </c>
      <c r="N81" s="158" t="e">
        <f>#REF!+#REF!</f>
        <v>#REF!</v>
      </c>
      <c r="O81" s="158"/>
      <c r="P81" s="151"/>
    </row>
    <row r="82" spans="1:16" s="35" customFormat="1" ht="25" customHeight="1" x14ac:dyDescent="0.25">
      <c r="A82" s="160" t="s">
        <v>2625</v>
      </c>
      <c r="B82" s="160" t="s">
        <v>15</v>
      </c>
      <c r="C82" s="47" t="s">
        <v>2626</v>
      </c>
      <c r="D82" s="19" t="s">
        <v>17</v>
      </c>
      <c r="E82" s="47" t="s">
        <v>1123</v>
      </c>
      <c r="F82" s="18" t="s">
        <v>95</v>
      </c>
      <c r="G82" s="46" t="s">
        <v>131</v>
      </c>
      <c r="H82" s="18" t="s">
        <v>21</v>
      </c>
      <c r="I82" s="53" t="s">
        <v>3408</v>
      </c>
      <c r="J82" s="47" t="s">
        <v>232</v>
      </c>
      <c r="K82" s="18" t="s">
        <v>23</v>
      </c>
      <c r="L82" s="18" t="s">
        <v>233</v>
      </c>
      <c r="M82" s="161">
        <v>22.5</v>
      </c>
      <c r="N82" s="158">
        <v>84</v>
      </c>
      <c r="O82" s="158">
        <v>61.5</v>
      </c>
      <c r="P82" s="164"/>
    </row>
    <row r="83" spans="1:16" s="35" customFormat="1" ht="25" customHeight="1" x14ac:dyDescent="0.25">
      <c r="A83" s="160" t="s">
        <v>2625</v>
      </c>
      <c r="B83" s="160" t="s">
        <v>15</v>
      </c>
      <c r="C83" s="47" t="s">
        <v>2627</v>
      </c>
      <c r="D83" s="19" t="s">
        <v>17</v>
      </c>
      <c r="E83" s="47" t="s">
        <v>1123</v>
      </c>
      <c r="F83" s="18" t="s">
        <v>89</v>
      </c>
      <c r="G83" s="46" t="s">
        <v>131</v>
      </c>
      <c r="H83" s="18" t="s">
        <v>21</v>
      </c>
      <c r="I83" s="53" t="s">
        <v>3408</v>
      </c>
      <c r="J83" s="47" t="s">
        <v>232</v>
      </c>
      <c r="K83" s="18" t="s">
        <v>23</v>
      </c>
      <c r="L83" s="18" t="s">
        <v>233</v>
      </c>
      <c r="M83" s="161" t="e">
        <f>VLOOKUP(#REF!,[1]科研成果奖励表!$B$2:$L$45,7,0)</f>
        <v>#REF!</v>
      </c>
      <c r="N83" s="158" t="e">
        <f>#REF!+#REF!</f>
        <v>#REF!</v>
      </c>
      <c r="O83" s="158"/>
      <c r="P83" s="164"/>
    </row>
    <row r="84" spans="1:16" s="35" customFormat="1" ht="25" customHeight="1" x14ac:dyDescent="0.25">
      <c r="A84" s="160" t="s">
        <v>2625</v>
      </c>
      <c r="B84" s="160" t="s">
        <v>15</v>
      </c>
      <c r="C84" s="47" t="s">
        <v>2628</v>
      </c>
      <c r="D84" s="19" t="s">
        <v>2872</v>
      </c>
      <c r="E84" s="47" t="s">
        <v>48</v>
      </c>
      <c r="F84" s="18" t="s">
        <v>397</v>
      </c>
      <c r="G84" s="46" t="s">
        <v>29</v>
      </c>
      <c r="H84" s="18" t="s">
        <v>21</v>
      </c>
      <c r="I84" s="53" t="s">
        <v>3409</v>
      </c>
      <c r="J84" s="47" t="s">
        <v>149</v>
      </c>
      <c r="K84" s="18" t="s">
        <v>92</v>
      </c>
      <c r="L84" s="18" t="s">
        <v>23</v>
      </c>
      <c r="M84" s="161" t="e">
        <f>VLOOKUP(#REF!,[1]科研成果奖励表!$B$2:$L$45,7,0)</f>
        <v>#REF!</v>
      </c>
      <c r="N84" s="158" t="e">
        <f>#REF!+#REF!</f>
        <v>#REF!</v>
      </c>
      <c r="O84" s="158"/>
      <c r="P84" s="164"/>
    </row>
    <row r="85" spans="1:16" s="35" customFormat="1" ht="25" customHeight="1" x14ac:dyDescent="0.25">
      <c r="A85" s="160" t="s">
        <v>2625</v>
      </c>
      <c r="B85" s="160" t="s">
        <v>15</v>
      </c>
      <c r="C85" s="47" t="s">
        <v>2629</v>
      </c>
      <c r="D85" s="19" t="s">
        <v>2872</v>
      </c>
      <c r="E85" s="47" t="s">
        <v>2630</v>
      </c>
      <c r="F85" s="18" t="s">
        <v>322</v>
      </c>
      <c r="G85" s="46" t="s">
        <v>29</v>
      </c>
      <c r="H85" s="18" t="s">
        <v>153</v>
      </c>
      <c r="I85" s="53" t="s">
        <v>3409</v>
      </c>
      <c r="J85" s="47" t="s">
        <v>474</v>
      </c>
      <c r="K85" s="18" t="s">
        <v>23</v>
      </c>
      <c r="L85" s="18" t="s">
        <v>986</v>
      </c>
      <c r="M85" s="161" t="e">
        <f>VLOOKUP(#REF!,[1]科研成果奖励表!$B$2:$L$45,7,0)</f>
        <v>#REF!</v>
      </c>
      <c r="N85" s="158" t="e">
        <f>#REF!+#REF!</f>
        <v>#REF!</v>
      </c>
      <c r="O85" s="158"/>
      <c r="P85" s="164"/>
    </row>
    <row r="86" spans="1:16" ht="25" customHeight="1" x14ac:dyDescent="0.25">
      <c r="A86" s="18" t="s">
        <v>2631</v>
      </c>
      <c r="B86" s="18" t="s">
        <v>29</v>
      </c>
      <c r="C86" s="46" t="s">
        <v>2632</v>
      </c>
      <c r="D86" s="18" t="s">
        <v>17</v>
      </c>
      <c r="E86" s="46" t="s">
        <v>2633</v>
      </c>
      <c r="F86" s="18" t="s">
        <v>103</v>
      </c>
      <c r="G86" s="46" t="s">
        <v>2634</v>
      </c>
      <c r="H86" s="18" t="s">
        <v>21</v>
      </c>
      <c r="I86" s="46" t="s">
        <v>3410</v>
      </c>
      <c r="J86" s="46" t="s">
        <v>22</v>
      </c>
      <c r="K86" s="18" t="s">
        <v>23</v>
      </c>
      <c r="L86" s="18" t="s">
        <v>24</v>
      </c>
      <c r="M86" s="73">
        <v>3.75</v>
      </c>
      <c r="N86" s="73">
        <v>20</v>
      </c>
      <c r="O86" s="73">
        <v>16.25</v>
      </c>
      <c r="P86" s="18"/>
    </row>
    <row r="87" spans="1:16" ht="25" customHeight="1" x14ac:dyDescent="0.25">
      <c r="A87" s="151" t="s">
        <v>2635</v>
      </c>
      <c r="B87" s="151" t="s">
        <v>29</v>
      </c>
      <c r="C87" s="46" t="s">
        <v>2636</v>
      </c>
      <c r="D87" s="18" t="s">
        <v>17</v>
      </c>
      <c r="E87" s="46" t="s">
        <v>175</v>
      </c>
      <c r="F87" s="18" t="s">
        <v>166</v>
      </c>
      <c r="G87" s="46" t="s">
        <v>2637</v>
      </c>
      <c r="H87" s="18" t="s">
        <v>21</v>
      </c>
      <c r="I87" s="46" t="s">
        <v>3334</v>
      </c>
      <c r="J87" s="46" t="s">
        <v>91</v>
      </c>
      <c r="K87" s="18" t="s">
        <v>92</v>
      </c>
      <c r="L87" s="18" t="s">
        <v>23</v>
      </c>
      <c r="M87" s="157">
        <v>15</v>
      </c>
      <c r="N87" s="158">
        <v>20</v>
      </c>
      <c r="O87" s="158">
        <v>0</v>
      </c>
      <c r="P87" s="151"/>
    </row>
    <row r="88" spans="1:16" ht="25" customHeight="1" x14ac:dyDescent="0.25">
      <c r="A88" s="151" t="s">
        <v>2635</v>
      </c>
      <c r="B88" s="151" t="s">
        <v>29</v>
      </c>
      <c r="C88" s="46" t="s">
        <v>2638</v>
      </c>
      <c r="D88" s="18" t="s">
        <v>17</v>
      </c>
      <c r="E88" s="46" t="s">
        <v>175</v>
      </c>
      <c r="F88" s="18" t="s">
        <v>103</v>
      </c>
      <c r="G88" s="46" t="s">
        <v>176</v>
      </c>
      <c r="H88" s="18" t="s">
        <v>21</v>
      </c>
      <c r="I88" s="46" t="s">
        <v>3209</v>
      </c>
      <c r="J88" s="46" t="s">
        <v>91</v>
      </c>
      <c r="K88" s="18" t="s">
        <v>92</v>
      </c>
      <c r="L88" s="18" t="s">
        <v>23</v>
      </c>
      <c r="M88" s="157" t="e">
        <f>VLOOKUP(#REF!,[1]科研成果奖励表!$B$2:$L$45,7,0)</f>
        <v>#REF!</v>
      </c>
      <c r="N88" s="158" t="e">
        <f>#REF!+#REF!</f>
        <v>#REF!</v>
      </c>
      <c r="O88" s="158"/>
      <c r="P88" s="151"/>
    </row>
    <row r="89" spans="1:16" ht="36" x14ac:dyDescent="0.25">
      <c r="A89" s="151" t="s">
        <v>2639</v>
      </c>
      <c r="B89" s="151" t="s">
        <v>173</v>
      </c>
      <c r="C89" s="102" t="s">
        <v>2640</v>
      </c>
      <c r="D89" s="102" t="s">
        <v>17</v>
      </c>
      <c r="E89" s="102" t="s">
        <v>2641</v>
      </c>
      <c r="F89" s="102" t="s">
        <v>98</v>
      </c>
      <c r="G89" s="102" t="s">
        <v>2642</v>
      </c>
      <c r="H89" s="102" t="s">
        <v>21</v>
      </c>
      <c r="I89" s="102" t="s">
        <v>3789</v>
      </c>
      <c r="J89" s="102" t="s">
        <v>105</v>
      </c>
      <c r="K89" s="102" t="s">
        <v>23</v>
      </c>
      <c r="L89" s="102" t="s">
        <v>106</v>
      </c>
      <c r="M89" s="157">
        <v>10</v>
      </c>
      <c r="N89" s="158">
        <v>40.5</v>
      </c>
      <c r="O89" s="158">
        <v>30</v>
      </c>
      <c r="P89" s="151"/>
    </row>
    <row r="90" spans="1:16" ht="25" customHeight="1" x14ac:dyDescent="0.25">
      <c r="A90" s="151" t="s">
        <v>2639</v>
      </c>
      <c r="B90" s="151" t="s">
        <v>173</v>
      </c>
      <c r="C90" s="102" t="s">
        <v>2643</v>
      </c>
      <c r="D90" s="102" t="s">
        <v>121</v>
      </c>
      <c r="E90" s="102" t="s">
        <v>902</v>
      </c>
      <c r="F90" s="102" t="s">
        <v>1765</v>
      </c>
      <c r="G90" s="102" t="s">
        <v>29</v>
      </c>
      <c r="H90" s="102" t="s">
        <v>566</v>
      </c>
      <c r="I90" s="102" t="s">
        <v>3790</v>
      </c>
      <c r="J90" s="102" t="s">
        <v>2565</v>
      </c>
      <c r="K90" s="102" t="s">
        <v>92</v>
      </c>
      <c r="L90" s="102" t="s">
        <v>23</v>
      </c>
      <c r="M90" s="157" t="e">
        <f>VLOOKUP(#REF!,[1]科研成果奖励表!$B$2:$L$45,7,0)</f>
        <v>#REF!</v>
      </c>
      <c r="N90" s="158" t="e">
        <f>#REF!+#REF!</f>
        <v>#REF!</v>
      </c>
      <c r="O90" s="158"/>
      <c r="P90" s="151"/>
    </row>
    <row r="91" spans="1:16" ht="25" customHeight="1" x14ac:dyDescent="0.25">
      <c r="A91" s="151" t="s">
        <v>2639</v>
      </c>
      <c r="B91" s="151" t="s">
        <v>173</v>
      </c>
      <c r="C91" s="102" t="s">
        <v>2644</v>
      </c>
      <c r="D91" s="102" t="s">
        <v>121</v>
      </c>
      <c r="E91" s="102" t="s">
        <v>2645</v>
      </c>
      <c r="F91" s="102" t="s">
        <v>1871</v>
      </c>
      <c r="G91" s="102" t="s">
        <v>29</v>
      </c>
      <c r="H91" s="102" t="s">
        <v>21</v>
      </c>
      <c r="I91" s="102" t="s">
        <v>3791</v>
      </c>
      <c r="J91" s="102" t="s">
        <v>567</v>
      </c>
      <c r="K91" s="102">
        <v>0.5</v>
      </c>
      <c r="L91" s="102" t="s">
        <v>23</v>
      </c>
      <c r="M91" s="157" t="e">
        <f>VLOOKUP(#REF!,[1]科研成果奖励表!$B$2:$L$45,7,0)</f>
        <v>#REF!</v>
      </c>
      <c r="N91" s="158" t="e">
        <f>#REF!+#REF!</f>
        <v>#REF!</v>
      </c>
      <c r="O91" s="158"/>
      <c r="P91" s="151"/>
    </row>
    <row r="92" spans="1:16" ht="25" customHeight="1" x14ac:dyDescent="0.25">
      <c r="A92" s="151" t="s">
        <v>2646</v>
      </c>
      <c r="B92" s="151" t="s">
        <v>15</v>
      </c>
      <c r="C92" s="46" t="s">
        <v>2647</v>
      </c>
      <c r="D92" s="18" t="s">
        <v>17</v>
      </c>
      <c r="E92" s="46" t="s">
        <v>1646</v>
      </c>
      <c r="F92" s="18" t="s">
        <v>272</v>
      </c>
      <c r="G92" s="46" t="s">
        <v>2648</v>
      </c>
      <c r="H92" s="18" t="s">
        <v>21</v>
      </c>
      <c r="I92" s="46" t="s">
        <v>3411</v>
      </c>
      <c r="J92" s="46" t="s">
        <v>22</v>
      </c>
      <c r="K92" s="18" t="s">
        <v>23</v>
      </c>
      <c r="L92" s="18" t="s">
        <v>24</v>
      </c>
      <c r="M92" s="157">
        <v>30</v>
      </c>
      <c r="N92" s="158">
        <v>55.39</v>
      </c>
      <c r="O92" s="158">
        <v>20</v>
      </c>
      <c r="P92" s="151"/>
    </row>
    <row r="93" spans="1:16" ht="25" customHeight="1" x14ac:dyDescent="0.25">
      <c r="A93" s="151" t="s">
        <v>2646</v>
      </c>
      <c r="B93" s="151" t="s">
        <v>15</v>
      </c>
      <c r="C93" s="46" t="s">
        <v>2649</v>
      </c>
      <c r="D93" s="18" t="s">
        <v>121</v>
      </c>
      <c r="E93" s="46" t="s">
        <v>2278</v>
      </c>
      <c r="F93" s="18" t="s">
        <v>621</v>
      </c>
      <c r="G93" s="46" t="s">
        <v>2650</v>
      </c>
      <c r="H93" s="18" t="s">
        <v>50</v>
      </c>
      <c r="I93" s="46" t="s">
        <v>3412</v>
      </c>
      <c r="J93" s="46" t="s">
        <v>2565</v>
      </c>
      <c r="K93" s="18" t="s">
        <v>2651</v>
      </c>
      <c r="L93" s="18" t="s">
        <v>23</v>
      </c>
      <c r="M93" s="157" t="e">
        <f>VLOOKUP(#REF!,[1]科研成果奖励表!$B$2:$L$45,7,0)</f>
        <v>#REF!</v>
      </c>
      <c r="N93" s="158" t="e">
        <f>#REF!+#REF!</f>
        <v>#REF!</v>
      </c>
      <c r="O93" s="158"/>
      <c r="P93" s="151"/>
    </row>
    <row r="94" spans="1:16" ht="25" customHeight="1" x14ac:dyDescent="0.25">
      <c r="A94" s="151" t="s">
        <v>2646</v>
      </c>
      <c r="B94" s="151" t="s">
        <v>15</v>
      </c>
      <c r="C94" s="46" t="s">
        <v>2524</v>
      </c>
      <c r="D94" s="18" t="s">
        <v>121</v>
      </c>
      <c r="E94" s="46" t="s">
        <v>2278</v>
      </c>
      <c r="F94" s="18" t="s">
        <v>2652</v>
      </c>
      <c r="G94" s="46" t="s">
        <v>2526</v>
      </c>
      <c r="H94" s="18" t="s">
        <v>50</v>
      </c>
      <c r="I94" s="46" t="s">
        <v>3413</v>
      </c>
      <c r="J94" s="46" t="s">
        <v>2565</v>
      </c>
      <c r="K94" s="18" t="s">
        <v>2653</v>
      </c>
      <c r="L94" s="18" t="s">
        <v>23</v>
      </c>
      <c r="M94" s="157" t="e">
        <f>VLOOKUP(#REF!,[1]科研成果奖励表!$B$2:$L$45,7,0)</f>
        <v>#REF!</v>
      </c>
      <c r="N94" s="158" t="e">
        <f>#REF!+#REF!</f>
        <v>#REF!</v>
      </c>
      <c r="O94" s="158"/>
      <c r="P94" s="151"/>
    </row>
    <row r="95" spans="1:16" ht="25" customHeight="1" x14ac:dyDescent="0.25">
      <c r="A95" s="151" t="s">
        <v>2646</v>
      </c>
      <c r="B95" s="151" t="s">
        <v>15</v>
      </c>
      <c r="C95" s="46" t="s">
        <v>2654</v>
      </c>
      <c r="D95" s="18" t="s">
        <v>26</v>
      </c>
      <c r="E95" s="46" t="s">
        <v>2655</v>
      </c>
      <c r="F95" s="18" t="s">
        <v>2656</v>
      </c>
      <c r="G95" s="46" t="s">
        <v>2657</v>
      </c>
      <c r="H95" s="18" t="s">
        <v>845</v>
      </c>
      <c r="I95" s="46" t="s">
        <v>3211</v>
      </c>
      <c r="J95" s="46" t="s">
        <v>72</v>
      </c>
      <c r="K95" s="18" t="s">
        <v>38</v>
      </c>
      <c r="L95" s="18" t="s">
        <v>23</v>
      </c>
      <c r="M95" s="157" t="e">
        <f>VLOOKUP(#REF!,[1]科研成果奖励表!$B$2:$L$45,7,0)</f>
        <v>#REF!</v>
      </c>
      <c r="N95" s="158" t="e">
        <f>#REF!+#REF!</f>
        <v>#REF!</v>
      </c>
      <c r="O95" s="158"/>
      <c r="P95" s="151"/>
    </row>
    <row r="96" spans="1:16" ht="25" customHeight="1" x14ac:dyDescent="0.25">
      <c r="A96" s="151" t="s">
        <v>2658</v>
      </c>
      <c r="B96" s="151" t="s">
        <v>100</v>
      </c>
      <c r="C96" s="46" t="s">
        <v>2659</v>
      </c>
      <c r="D96" s="18" t="s">
        <v>26</v>
      </c>
      <c r="E96" s="46" t="s">
        <v>2660</v>
      </c>
      <c r="F96" s="18" t="s">
        <v>1171</v>
      </c>
      <c r="G96" s="46" t="s">
        <v>29</v>
      </c>
      <c r="H96" s="18" t="s">
        <v>84</v>
      </c>
      <c r="I96" s="46" t="s">
        <v>3213</v>
      </c>
      <c r="J96" s="46" t="s">
        <v>72</v>
      </c>
      <c r="K96" s="18" t="s">
        <v>45</v>
      </c>
      <c r="L96" s="18" t="s">
        <v>23</v>
      </c>
      <c r="M96" s="157">
        <v>20</v>
      </c>
      <c r="N96" s="158">
        <v>121.12</v>
      </c>
      <c r="O96" s="158">
        <v>94.8</v>
      </c>
      <c r="P96" s="151"/>
    </row>
    <row r="97" spans="1:16" ht="25" customHeight="1" x14ac:dyDescent="0.25">
      <c r="A97" s="151" t="s">
        <v>2658</v>
      </c>
      <c r="B97" s="151" t="s">
        <v>100</v>
      </c>
      <c r="C97" s="46" t="s">
        <v>2586</v>
      </c>
      <c r="D97" s="18" t="s">
        <v>121</v>
      </c>
      <c r="E97" s="46" t="s">
        <v>2587</v>
      </c>
      <c r="F97" s="18" t="s">
        <v>1194</v>
      </c>
      <c r="G97" s="46" t="s">
        <v>29</v>
      </c>
      <c r="H97" s="18" t="s">
        <v>153</v>
      </c>
      <c r="I97" s="46" t="s">
        <v>3368</v>
      </c>
      <c r="J97" s="46" t="s">
        <v>124</v>
      </c>
      <c r="K97" s="18" t="s">
        <v>482</v>
      </c>
      <c r="L97" s="18" t="s">
        <v>23</v>
      </c>
      <c r="M97" s="157" t="e">
        <f>VLOOKUP(#REF!,[1]科研成果奖励表!$B$2:$L$45,7,0)</f>
        <v>#REF!</v>
      </c>
      <c r="N97" s="158" t="e">
        <f>#REF!+#REF!</f>
        <v>#REF!</v>
      </c>
      <c r="O97" s="158"/>
      <c r="P97" s="151"/>
    </row>
    <row r="98" spans="1:16" ht="25" customHeight="1" x14ac:dyDescent="0.25">
      <c r="A98" s="151" t="s">
        <v>2658</v>
      </c>
      <c r="B98" s="151" t="s">
        <v>100</v>
      </c>
      <c r="C98" s="46" t="s">
        <v>2661</v>
      </c>
      <c r="D98" s="18" t="s">
        <v>121</v>
      </c>
      <c r="E98" s="46" t="s">
        <v>1619</v>
      </c>
      <c r="F98" s="18" t="s">
        <v>835</v>
      </c>
      <c r="G98" s="46" t="s">
        <v>29</v>
      </c>
      <c r="H98" s="18" t="s">
        <v>30</v>
      </c>
      <c r="I98" s="46" t="s">
        <v>3414</v>
      </c>
      <c r="J98" s="46" t="s">
        <v>124</v>
      </c>
      <c r="K98" s="18" t="s">
        <v>824</v>
      </c>
      <c r="L98" s="18" t="s">
        <v>23</v>
      </c>
      <c r="M98" s="157" t="e">
        <f>VLOOKUP(#REF!,[1]科研成果奖励表!$B$2:$L$45,7,0)</f>
        <v>#REF!</v>
      </c>
      <c r="N98" s="158" t="e">
        <f>#REF!+#REF!</f>
        <v>#REF!</v>
      </c>
      <c r="O98" s="158"/>
      <c r="P98" s="151"/>
    </row>
    <row r="99" spans="1:16" ht="25" customHeight="1" x14ac:dyDescent="0.25">
      <c r="A99" s="151" t="s">
        <v>2658</v>
      </c>
      <c r="B99" s="151" t="s">
        <v>100</v>
      </c>
      <c r="C99" s="46" t="s">
        <v>2662</v>
      </c>
      <c r="D99" s="18" t="s">
        <v>121</v>
      </c>
      <c r="E99" s="46" t="s">
        <v>2278</v>
      </c>
      <c r="F99" s="18" t="s">
        <v>833</v>
      </c>
      <c r="G99" s="46" t="s">
        <v>29</v>
      </c>
      <c r="H99" s="18" t="s">
        <v>111</v>
      </c>
      <c r="I99" s="46" t="s">
        <v>3415</v>
      </c>
      <c r="J99" s="46" t="s">
        <v>124</v>
      </c>
      <c r="K99" s="18" t="s">
        <v>45</v>
      </c>
      <c r="L99" s="18" t="s">
        <v>23</v>
      </c>
      <c r="M99" s="157" t="e">
        <f>VLOOKUP(#REF!,[1]科研成果奖励表!$B$2:$L$45,7,0)</f>
        <v>#REF!</v>
      </c>
      <c r="N99" s="158" t="e">
        <f>#REF!+#REF!</f>
        <v>#REF!</v>
      </c>
      <c r="O99" s="158"/>
      <c r="P99" s="151"/>
    </row>
    <row r="100" spans="1:16" ht="25" customHeight="1" x14ac:dyDescent="0.25">
      <c r="A100" s="151" t="s">
        <v>2658</v>
      </c>
      <c r="B100" s="151" t="s">
        <v>100</v>
      </c>
      <c r="C100" s="46" t="s">
        <v>2663</v>
      </c>
      <c r="D100" s="18" t="s">
        <v>121</v>
      </c>
      <c r="E100" s="46" t="s">
        <v>2664</v>
      </c>
      <c r="F100" s="18" t="s">
        <v>1171</v>
      </c>
      <c r="G100" s="46" t="s">
        <v>29</v>
      </c>
      <c r="H100" s="18" t="s">
        <v>44</v>
      </c>
      <c r="I100" s="46" t="s">
        <v>3416</v>
      </c>
      <c r="J100" s="46" t="s">
        <v>124</v>
      </c>
      <c r="K100" s="18" t="s">
        <v>2665</v>
      </c>
      <c r="L100" s="18" t="s">
        <v>23</v>
      </c>
      <c r="M100" s="157" t="e">
        <f>VLOOKUP(#REF!,[1]科研成果奖励表!$B$2:$L$45,7,0)</f>
        <v>#REF!</v>
      </c>
      <c r="N100" s="158" t="e">
        <f>#REF!+#REF!</f>
        <v>#REF!</v>
      </c>
      <c r="O100" s="158"/>
      <c r="P100" s="151"/>
    </row>
    <row r="101" spans="1:16" ht="25" customHeight="1" x14ac:dyDescent="0.25">
      <c r="A101" s="151" t="s">
        <v>2658</v>
      </c>
      <c r="B101" s="151" t="s">
        <v>100</v>
      </c>
      <c r="C101" s="46" t="s">
        <v>2666</v>
      </c>
      <c r="D101" s="18" t="s">
        <v>121</v>
      </c>
      <c r="E101" s="46" t="s">
        <v>1619</v>
      </c>
      <c r="F101" s="18" t="s">
        <v>843</v>
      </c>
      <c r="G101" s="46" t="s">
        <v>29</v>
      </c>
      <c r="H101" s="18" t="s">
        <v>30</v>
      </c>
      <c r="I101" s="46" t="s">
        <v>3417</v>
      </c>
      <c r="J101" s="46" t="s">
        <v>124</v>
      </c>
      <c r="K101" s="18" t="s">
        <v>1035</v>
      </c>
      <c r="L101" s="18" t="s">
        <v>23</v>
      </c>
      <c r="M101" s="157" t="e">
        <f>VLOOKUP(#REF!,[1]科研成果奖励表!$B$2:$L$45,7,0)</f>
        <v>#REF!</v>
      </c>
      <c r="N101" s="158" t="e">
        <f>#REF!+#REF!</f>
        <v>#REF!</v>
      </c>
      <c r="O101" s="158"/>
      <c r="P101" s="151"/>
    </row>
    <row r="102" spans="1:16" ht="25" customHeight="1" x14ac:dyDescent="0.25">
      <c r="A102" s="151" t="s">
        <v>2658</v>
      </c>
      <c r="B102" s="151" t="s">
        <v>100</v>
      </c>
      <c r="C102" s="46" t="s">
        <v>2536</v>
      </c>
      <c r="D102" s="18" t="s">
        <v>121</v>
      </c>
      <c r="E102" s="46" t="s">
        <v>2537</v>
      </c>
      <c r="F102" s="18" t="s">
        <v>345</v>
      </c>
      <c r="G102" s="46" t="s">
        <v>29</v>
      </c>
      <c r="H102" s="18" t="s">
        <v>30</v>
      </c>
      <c r="I102" s="46" t="s">
        <v>3418</v>
      </c>
      <c r="J102" s="46" t="s">
        <v>124</v>
      </c>
      <c r="K102" s="18" t="s">
        <v>2667</v>
      </c>
      <c r="L102" s="18" t="s">
        <v>23</v>
      </c>
      <c r="M102" s="157" t="e">
        <f>VLOOKUP(#REF!,[1]科研成果奖励表!$B$2:$L$45,7,0)</f>
        <v>#REF!</v>
      </c>
      <c r="N102" s="158" t="e">
        <f>#REF!+#REF!</f>
        <v>#REF!</v>
      </c>
      <c r="O102" s="158"/>
      <c r="P102" s="151"/>
    </row>
    <row r="103" spans="1:16" ht="25" customHeight="1" x14ac:dyDescent="0.25">
      <c r="A103" s="151" t="s">
        <v>2658</v>
      </c>
      <c r="B103" s="151" t="s">
        <v>100</v>
      </c>
      <c r="C103" s="46" t="s">
        <v>2668</v>
      </c>
      <c r="D103" s="18" t="s">
        <v>721</v>
      </c>
      <c r="E103" s="46" t="s">
        <v>593</v>
      </c>
      <c r="F103" s="18" t="s">
        <v>345</v>
      </c>
      <c r="G103" s="46" t="s">
        <v>2669</v>
      </c>
      <c r="H103" s="18" t="s">
        <v>21</v>
      </c>
      <c r="I103" s="46" t="s">
        <v>3419</v>
      </c>
      <c r="J103" s="46" t="s">
        <v>596</v>
      </c>
      <c r="K103" s="18" t="s">
        <v>23</v>
      </c>
      <c r="L103" s="18" t="s">
        <v>2670</v>
      </c>
      <c r="M103" s="157" t="e">
        <f>VLOOKUP(#REF!,[1]科研成果奖励表!$B$2:$L$45,7,0)</f>
        <v>#REF!</v>
      </c>
      <c r="N103" s="158" t="e">
        <f>#REF!+#REF!</f>
        <v>#REF!</v>
      </c>
      <c r="O103" s="158"/>
      <c r="P103" s="151"/>
    </row>
    <row r="104" spans="1:16" ht="25" customHeight="1" x14ac:dyDescent="0.25">
      <c r="A104" s="151" t="s">
        <v>2671</v>
      </c>
      <c r="B104" s="151" t="s">
        <v>100</v>
      </c>
      <c r="C104" s="46" t="s">
        <v>2672</v>
      </c>
      <c r="D104" s="18" t="s">
        <v>26</v>
      </c>
      <c r="E104" s="46" t="s">
        <v>2226</v>
      </c>
      <c r="F104" s="18" t="s">
        <v>1835</v>
      </c>
      <c r="G104" s="46" t="s">
        <v>2673</v>
      </c>
      <c r="H104" s="18" t="s">
        <v>119</v>
      </c>
      <c r="I104" s="46" t="s">
        <v>3234</v>
      </c>
      <c r="J104" s="46" t="s">
        <v>474</v>
      </c>
      <c r="K104" s="18" t="s">
        <v>23</v>
      </c>
      <c r="L104" s="18" t="s">
        <v>274</v>
      </c>
      <c r="M104" s="157">
        <v>20</v>
      </c>
      <c r="N104" s="158">
        <v>21</v>
      </c>
      <c r="O104" s="158">
        <v>1</v>
      </c>
      <c r="P104" s="151"/>
    </row>
    <row r="105" spans="1:16" ht="25" customHeight="1" x14ac:dyDescent="0.25">
      <c r="A105" s="151" t="s">
        <v>2671</v>
      </c>
      <c r="B105" s="151" t="s">
        <v>100</v>
      </c>
      <c r="C105" s="46" t="s">
        <v>2674</v>
      </c>
      <c r="D105" s="18" t="s">
        <v>121</v>
      </c>
      <c r="E105" s="46" t="s">
        <v>902</v>
      </c>
      <c r="F105" s="18" t="s">
        <v>322</v>
      </c>
      <c r="G105" s="46" t="s">
        <v>29</v>
      </c>
      <c r="H105" s="18" t="s">
        <v>566</v>
      </c>
      <c r="I105" s="46" t="s">
        <v>3369</v>
      </c>
      <c r="J105" s="46" t="s">
        <v>2565</v>
      </c>
      <c r="K105" s="18" t="s">
        <v>117</v>
      </c>
      <c r="L105" s="18" t="s">
        <v>23</v>
      </c>
      <c r="M105" s="157" t="e">
        <f>VLOOKUP(#REF!,[1]科研成果奖励表!$B$2:$L$45,7,0)</f>
        <v>#REF!</v>
      </c>
      <c r="N105" s="158" t="e">
        <f>#REF!+#REF!</f>
        <v>#REF!</v>
      </c>
      <c r="O105" s="158"/>
      <c r="P105" s="151"/>
    </row>
    <row r="106" spans="1:16" ht="25" customHeight="1" x14ac:dyDescent="0.25">
      <c r="A106" s="151" t="s">
        <v>2675</v>
      </c>
      <c r="B106" s="151" t="s">
        <v>15</v>
      </c>
      <c r="C106" s="46" t="s">
        <v>82</v>
      </c>
      <c r="D106" s="18" t="s">
        <v>26</v>
      </c>
      <c r="E106" s="46" t="s">
        <v>53</v>
      </c>
      <c r="F106" s="18" t="s">
        <v>83</v>
      </c>
      <c r="G106" s="46" t="s">
        <v>29</v>
      </c>
      <c r="H106" s="18" t="s">
        <v>50</v>
      </c>
      <c r="I106" s="46" t="s">
        <v>3213</v>
      </c>
      <c r="J106" s="46" t="s">
        <v>85</v>
      </c>
      <c r="K106" s="18" t="s">
        <v>23</v>
      </c>
      <c r="L106" s="18" t="s">
        <v>1180</v>
      </c>
      <c r="M106" s="157">
        <v>30</v>
      </c>
      <c r="N106" s="158">
        <v>39</v>
      </c>
      <c r="O106" s="158">
        <v>9</v>
      </c>
      <c r="P106" s="151"/>
    </row>
    <row r="107" spans="1:16" ht="25" customHeight="1" x14ac:dyDescent="0.25">
      <c r="A107" s="151" t="s">
        <v>2675</v>
      </c>
      <c r="B107" s="151" t="s">
        <v>15</v>
      </c>
      <c r="C107" s="46" t="s">
        <v>2676</v>
      </c>
      <c r="D107" s="18" t="s">
        <v>40</v>
      </c>
      <c r="E107" s="46" t="s">
        <v>41</v>
      </c>
      <c r="F107" s="18" t="s">
        <v>833</v>
      </c>
      <c r="G107" s="46" t="s">
        <v>2677</v>
      </c>
      <c r="H107" s="18" t="s">
        <v>153</v>
      </c>
      <c r="I107" s="46" t="s">
        <v>3420</v>
      </c>
      <c r="J107" s="46" t="s">
        <v>399</v>
      </c>
      <c r="K107" s="18" t="s">
        <v>38</v>
      </c>
      <c r="L107" s="18" t="s">
        <v>23</v>
      </c>
      <c r="M107" s="157" t="e">
        <f>VLOOKUP(#REF!,[1]科研成果奖励表!$B$2:$L$45,7,0)</f>
        <v>#REF!</v>
      </c>
      <c r="N107" s="158" t="e">
        <f>#REF!+#REF!</f>
        <v>#REF!</v>
      </c>
      <c r="O107" s="158"/>
      <c r="P107" s="151"/>
    </row>
    <row r="108" spans="1:16" ht="25" customHeight="1" x14ac:dyDescent="0.25">
      <c r="A108" s="151" t="s">
        <v>2675</v>
      </c>
      <c r="B108" s="151" t="s">
        <v>15</v>
      </c>
      <c r="C108" s="46" t="s">
        <v>2624</v>
      </c>
      <c r="D108" s="18" t="s">
        <v>40</v>
      </c>
      <c r="E108" s="46" t="s">
        <v>41</v>
      </c>
      <c r="F108" s="18" t="s">
        <v>345</v>
      </c>
      <c r="G108" s="46" t="s">
        <v>1318</v>
      </c>
      <c r="H108" s="18" t="s">
        <v>153</v>
      </c>
      <c r="I108" s="46" t="s">
        <v>3421</v>
      </c>
      <c r="J108" s="46" t="s">
        <v>399</v>
      </c>
      <c r="K108" s="18" t="s">
        <v>73</v>
      </c>
      <c r="L108" s="18" t="s">
        <v>23</v>
      </c>
      <c r="M108" s="157" t="e">
        <f>VLOOKUP(#REF!,[1]科研成果奖励表!$B$2:$L$45,7,0)</f>
        <v>#REF!</v>
      </c>
      <c r="N108" s="158" t="e">
        <f>#REF!+#REF!</f>
        <v>#REF!</v>
      </c>
      <c r="O108" s="158"/>
      <c r="P108" s="151"/>
    </row>
    <row r="109" spans="1:16" ht="25" customHeight="1" x14ac:dyDescent="0.25">
      <c r="A109" s="151" t="s">
        <v>2675</v>
      </c>
      <c r="B109" s="151" t="s">
        <v>15</v>
      </c>
      <c r="C109" s="46" t="s">
        <v>1113</v>
      </c>
      <c r="D109" s="18" t="s">
        <v>40</v>
      </c>
      <c r="E109" s="46" t="s">
        <v>542</v>
      </c>
      <c r="F109" s="18" t="s">
        <v>833</v>
      </c>
      <c r="G109" s="46" t="s">
        <v>2623</v>
      </c>
      <c r="H109" s="18" t="s">
        <v>153</v>
      </c>
      <c r="I109" s="46" t="s">
        <v>3394</v>
      </c>
      <c r="J109" s="46" t="s">
        <v>399</v>
      </c>
      <c r="K109" s="18" t="s">
        <v>482</v>
      </c>
      <c r="L109" s="18" t="s">
        <v>23</v>
      </c>
      <c r="M109" s="157" t="e">
        <f>VLOOKUP(#REF!,[1]科研成果奖励表!$B$2:$L$45,7,0)</f>
        <v>#REF!</v>
      </c>
      <c r="N109" s="158" t="e">
        <f>#REF!+#REF!</f>
        <v>#REF!</v>
      </c>
      <c r="O109" s="158"/>
      <c r="P109" s="151"/>
    </row>
    <row r="110" spans="1:16" ht="25" customHeight="1" x14ac:dyDescent="0.25">
      <c r="A110" s="151" t="s">
        <v>2675</v>
      </c>
      <c r="B110" s="151" t="s">
        <v>15</v>
      </c>
      <c r="C110" s="46" t="s">
        <v>2678</v>
      </c>
      <c r="D110" s="18" t="s">
        <v>40</v>
      </c>
      <c r="E110" s="46" t="s">
        <v>41</v>
      </c>
      <c r="F110" s="18" t="s">
        <v>397</v>
      </c>
      <c r="G110" s="46" t="s">
        <v>2679</v>
      </c>
      <c r="H110" s="18" t="s">
        <v>153</v>
      </c>
      <c r="I110" s="46" t="s">
        <v>3394</v>
      </c>
      <c r="J110" s="46" t="s">
        <v>399</v>
      </c>
      <c r="K110" s="18" t="s">
        <v>482</v>
      </c>
      <c r="L110" s="18" t="s">
        <v>23</v>
      </c>
      <c r="M110" s="157" t="e">
        <f>VLOOKUP(#REF!,[1]科研成果奖励表!$B$2:$L$45,7,0)</f>
        <v>#REF!</v>
      </c>
      <c r="N110" s="158" t="e">
        <f>#REF!+#REF!</f>
        <v>#REF!</v>
      </c>
      <c r="O110" s="158"/>
      <c r="P110" s="151"/>
    </row>
    <row r="111" spans="1:16" ht="25" customHeight="1" x14ac:dyDescent="0.25">
      <c r="A111" s="151" t="s">
        <v>2675</v>
      </c>
      <c r="B111" s="151" t="s">
        <v>15</v>
      </c>
      <c r="C111" s="46" t="s">
        <v>2678</v>
      </c>
      <c r="D111" s="18" t="s">
        <v>40</v>
      </c>
      <c r="E111" s="46" t="s">
        <v>542</v>
      </c>
      <c r="F111" s="18" t="s">
        <v>835</v>
      </c>
      <c r="G111" s="46" t="s">
        <v>2680</v>
      </c>
      <c r="H111" s="18" t="s">
        <v>21</v>
      </c>
      <c r="I111" s="46" t="s">
        <v>3423</v>
      </c>
      <c r="J111" s="46" t="s">
        <v>399</v>
      </c>
      <c r="K111" s="18" t="s">
        <v>133</v>
      </c>
      <c r="L111" s="18" t="s">
        <v>23</v>
      </c>
      <c r="M111" s="157" t="e">
        <f>VLOOKUP(#REF!,[1]科研成果奖励表!$B$2:$L$45,7,0)</f>
        <v>#REF!</v>
      </c>
      <c r="N111" s="158" t="e">
        <f>#REF!+#REF!</f>
        <v>#REF!</v>
      </c>
      <c r="O111" s="158"/>
      <c r="P111" s="151"/>
    </row>
    <row r="112" spans="1:16" ht="25" customHeight="1" x14ac:dyDescent="0.25">
      <c r="A112" s="151" t="s">
        <v>2675</v>
      </c>
      <c r="B112" s="151" t="s">
        <v>15</v>
      </c>
      <c r="C112" s="46" t="s">
        <v>2678</v>
      </c>
      <c r="D112" s="18" t="s">
        <v>40</v>
      </c>
      <c r="E112" s="46" t="s">
        <v>542</v>
      </c>
      <c r="F112" s="18" t="s">
        <v>835</v>
      </c>
      <c r="G112" s="46" t="s">
        <v>2681</v>
      </c>
      <c r="H112" s="18" t="s">
        <v>153</v>
      </c>
      <c r="I112" s="46" t="s">
        <v>3425</v>
      </c>
      <c r="J112" s="46" t="s">
        <v>399</v>
      </c>
      <c r="K112" s="18" t="s">
        <v>23</v>
      </c>
      <c r="L112" s="18" t="s">
        <v>23</v>
      </c>
      <c r="M112" s="157" t="e">
        <f>VLOOKUP(#REF!,[1]科研成果奖励表!$B$2:$L$45,7,0)</f>
        <v>#REF!</v>
      </c>
      <c r="N112" s="158" t="e">
        <f>#REF!+#REF!</f>
        <v>#REF!</v>
      </c>
      <c r="O112" s="158"/>
      <c r="P112" s="151"/>
    </row>
    <row r="113" spans="1:16" ht="25" customHeight="1" x14ac:dyDescent="0.25">
      <c r="A113" s="18" t="s">
        <v>2682</v>
      </c>
      <c r="B113" s="18" t="s">
        <v>909</v>
      </c>
      <c r="C113" s="46" t="s">
        <v>2683</v>
      </c>
      <c r="D113" s="18" t="s">
        <v>17</v>
      </c>
      <c r="E113" s="46" t="s">
        <v>175</v>
      </c>
      <c r="F113" s="18" t="s">
        <v>95</v>
      </c>
      <c r="G113" s="46" t="s">
        <v>2684</v>
      </c>
      <c r="H113" s="18" t="s">
        <v>21</v>
      </c>
      <c r="I113" s="46" t="s">
        <v>3209</v>
      </c>
      <c r="J113" s="46" t="s">
        <v>91</v>
      </c>
      <c r="K113" s="18" t="s">
        <v>92</v>
      </c>
      <c r="L113" s="18" t="s">
        <v>23</v>
      </c>
      <c r="M113" s="65">
        <v>5</v>
      </c>
      <c r="N113" s="73">
        <v>10</v>
      </c>
      <c r="O113" s="73">
        <v>0</v>
      </c>
      <c r="P113" s="18"/>
    </row>
    <row r="114" spans="1:16" ht="25" customHeight="1" x14ac:dyDescent="0.25">
      <c r="A114" s="151" t="s">
        <v>2690</v>
      </c>
      <c r="B114" s="151" t="s">
        <v>2691</v>
      </c>
      <c r="C114" s="46" t="s">
        <v>2692</v>
      </c>
      <c r="D114" s="18" t="s">
        <v>26</v>
      </c>
      <c r="E114" s="46" t="s">
        <v>48</v>
      </c>
      <c r="F114" s="18" t="s">
        <v>28</v>
      </c>
      <c r="G114" s="46" t="s">
        <v>2693</v>
      </c>
      <c r="H114" s="18" t="s">
        <v>21</v>
      </c>
      <c r="I114" s="46" t="s">
        <v>3252</v>
      </c>
      <c r="J114" s="46" t="s">
        <v>31</v>
      </c>
      <c r="K114" s="18" t="s">
        <v>133</v>
      </c>
      <c r="L114" s="18" t="s">
        <v>23</v>
      </c>
      <c r="M114" s="157">
        <v>0</v>
      </c>
      <c r="N114" s="158">
        <v>7.25</v>
      </c>
      <c r="O114" s="158">
        <v>0</v>
      </c>
      <c r="P114" s="151"/>
    </row>
    <row r="115" spans="1:16" ht="25" customHeight="1" x14ac:dyDescent="0.25">
      <c r="A115" s="151" t="s">
        <v>2690</v>
      </c>
      <c r="B115" s="151" t="s">
        <v>2691</v>
      </c>
      <c r="C115" s="46" t="s">
        <v>2558</v>
      </c>
      <c r="D115" s="18" t="s">
        <v>26</v>
      </c>
      <c r="E115" s="46" t="s">
        <v>48</v>
      </c>
      <c r="F115" s="18" t="s">
        <v>1576</v>
      </c>
      <c r="G115" s="46" t="s">
        <v>2694</v>
      </c>
      <c r="H115" s="18" t="s">
        <v>309</v>
      </c>
      <c r="I115" s="46" t="s">
        <v>3211</v>
      </c>
      <c r="J115" s="46" t="s">
        <v>31</v>
      </c>
      <c r="K115" s="18" t="s">
        <v>2695</v>
      </c>
      <c r="L115" s="18" t="s">
        <v>23</v>
      </c>
      <c r="M115" s="157" t="e">
        <f>VLOOKUP(#REF!,[1]科研成果奖励表!$B$2:$L$45,7,0)</f>
        <v>#REF!</v>
      </c>
      <c r="N115" s="158" t="e">
        <f>#REF!+#REF!</f>
        <v>#REF!</v>
      </c>
      <c r="O115" s="158"/>
      <c r="P115" s="151"/>
    </row>
    <row r="116" spans="1:16" ht="25" customHeight="1" x14ac:dyDescent="0.25">
      <c r="A116" s="151" t="s">
        <v>2690</v>
      </c>
      <c r="B116" s="151" t="s">
        <v>2691</v>
      </c>
      <c r="C116" s="46" t="s">
        <v>636</v>
      </c>
      <c r="D116" s="18" t="s">
        <v>26</v>
      </c>
      <c r="E116" s="46" t="s">
        <v>53</v>
      </c>
      <c r="F116" s="18" t="s">
        <v>1171</v>
      </c>
      <c r="G116" s="46" t="s">
        <v>638</v>
      </c>
      <c r="H116" s="18" t="s">
        <v>442</v>
      </c>
      <c r="I116" s="46" t="s">
        <v>3234</v>
      </c>
      <c r="J116" s="46" t="s">
        <v>72</v>
      </c>
      <c r="K116" s="18" t="s">
        <v>38</v>
      </c>
      <c r="L116" s="18" t="s">
        <v>23</v>
      </c>
      <c r="M116" s="157" t="e">
        <f>VLOOKUP(#REF!,[1]科研成果奖励表!$B$2:$L$45,7,0)</f>
        <v>#REF!</v>
      </c>
      <c r="N116" s="158" t="e">
        <f>#REF!+#REF!</f>
        <v>#REF!</v>
      </c>
      <c r="O116" s="158"/>
      <c r="P116" s="151"/>
    </row>
    <row r="117" spans="1:16" ht="25" customHeight="1" x14ac:dyDescent="0.25">
      <c r="A117" s="151" t="s">
        <v>2696</v>
      </c>
      <c r="B117" s="151" t="s">
        <v>100</v>
      </c>
      <c r="C117" s="46" t="s">
        <v>2697</v>
      </c>
      <c r="D117" s="18" t="s">
        <v>17</v>
      </c>
      <c r="E117" s="46" t="s">
        <v>289</v>
      </c>
      <c r="F117" s="18" t="s">
        <v>19</v>
      </c>
      <c r="G117" s="46" t="s">
        <v>2698</v>
      </c>
      <c r="H117" s="18" t="s">
        <v>21</v>
      </c>
      <c r="I117" s="46" t="s">
        <v>3426</v>
      </c>
      <c r="J117" s="46" t="s">
        <v>91</v>
      </c>
      <c r="K117" s="18" t="s">
        <v>92</v>
      </c>
      <c r="L117" s="18" t="s">
        <v>23</v>
      </c>
      <c r="M117" s="157">
        <v>20</v>
      </c>
      <c r="N117" s="158">
        <v>33.770000000000003</v>
      </c>
      <c r="O117" s="158">
        <v>0</v>
      </c>
      <c r="P117" s="151"/>
    </row>
    <row r="118" spans="1:16" ht="25" customHeight="1" x14ac:dyDescent="0.25">
      <c r="A118" s="151" t="s">
        <v>2696</v>
      </c>
      <c r="B118" s="151" t="s">
        <v>100</v>
      </c>
      <c r="C118" s="46" t="s">
        <v>2699</v>
      </c>
      <c r="D118" s="18" t="s">
        <v>17</v>
      </c>
      <c r="E118" s="46" t="s">
        <v>1487</v>
      </c>
      <c r="F118" s="18" t="s">
        <v>19</v>
      </c>
      <c r="G118" s="46" t="s">
        <v>1488</v>
      </c>
      <c r="H118" s="18" t="s">
        <v>21</v>
      </c>
      <c r="I118" s="46" t="s">
        <v>3427</v>
      </c>
      <c r="J118" s="46" t="s">
        <v>91</v>
      </c>
      <c r="K118" s="18" t="s">
        <v>92</v>
      </c>
      <c r="L118" s="18" t="s">
        <v>23</v>
      </c>
      <c r="M118" s="157" t="e">
        <f>VLOOKUP(#REF!,[1]科研成果奖励表!$B$2:$L$45,7,0)</f>
        <v>#REF!</v>
      </c>
      <c r="N118" s="158" t="e">
        <f>#REF!+#REF!</f>
        <v>#REF!</v>
      </c>
      <c r="O118" s="158"/>
      <c r="P118" s="151"/>
    </row>
    <row r="119" spans="1:16" ht="25" customHeight="1" x14ac:dyDescent="0.25">
      <c r="A119" s="151" t="s">
        <v>2696</v>
      </c>
      <c r="B119" s="151" t="s">
        <v>100</v>
      </c>
      <c r="C119" s="46" t="s">
        <v>2700</v>
      </c>
      <c r="D119" s="18" t="s">
        <v>121</v>
      </c>
      <c r="E119" s="46" t="s">
        <v>2525</v>
      </c>
      <c r="F119" s="18" t="s">
        <v>490</v>
      </c>
      <c r="G119" s="46" t="s">
        <v>2650</v>
      </c>
      <c r="H119" s="18" t="s">
        <v>351</v>
      </c>
      <c r="I119" s="46" t="s">
        <v>3428</v>
      </c>
      <c r="J119" s="46" t="s">
        <v>2565</v>
      </c>
      <c r="K119" s="18" t="s">
        <v>2701</v>
      </c>
      <c r="L119" s="18" t="s">
        <v>23</v>
      </c>
      <c r="M119" s="157" t="e">
        <f>VLOOKUP(#REF!,[1]科研成果奖励表!$B$2:$L$45,7,0)</f>
        <v>#REF!</v>
      </c>
      <c r="N119" s="158" t="e">
        <f>#REF!+#REF!</f>
        <v>#REF!</v>
      </c>
      <c r="O119" s="158"/>
      <c r="P119" s="151"/>
    </row>
    <row r="120" spans="1:16" ht="25" customHeight="1" x14ac:dyDescent="0.25">
      <c r="A120" s="151" t="s">
        <v>2696</v>
      </c>
      <c r="B120" s="151" t="s">
        <v>100</v>
      </c>
      <c r="C120" s="46" t="s">
        <v>2524</v>
      </c>
      <c r="D120" s="18" t="s">
        <v>121</v>
      </c>
      <c r="E120" s="46" t="s">
        <v>2525</v>
      </c>
      <c r="F120" s="18" t="s">
        <v>1552</v>
      </c>
      <c r="G120" s="46" t="s">
        <v>2526</v>
      </c>
      <c r="H120" s="18" t="s">
        <v>264</v>
      </c>
      <c r="I120" s="46" t="s">
        <v>3429</v>
      </c>
      <c r="J120" s="46" t="s">
        <v>2565</v>
      </c>
      <c r="K120" s="18" t="s">
        <v>2702</v>
      </c>
      <c r="L120" s="18" t="s">
        <v>23</v>
      </c>
      <c r="M120" s="157" t="e">
        <f>VLOOKUP(#REF!,[1]科研成果奖励表!$B$2:$L$45,7,0)</f>
        <v>#REF!</v>
      </c>
      <c r="N120" s="158" t="e">
        <f>#REF!+#REF!</f>
        <v>#REF!</v>
      </c>
      <c r="O120" s="158"/>
      <c r="P120" s="151"/>
    </row>
    <row r="121" spans="1:16" ht="25" customHeight="1" x14ac:dyDescent="0.25">
      <c r="A121" s="151" t="s">
        <v>2712</v>
      </c>
      <c r="B121" s="151" t="s">
        <v>2713</v>
      </c>
      <c r="C121" s="46" t="s">
        <v>2659</v>
      </c>
      <c r="D121" s="18" t="s">
        <v>26</v>
      </c>
      <c r="E121" s="46" t="s">
        <v>2714</v>
      </c>
      <c r="F121" s="18" t="s">
        <v>528</v>
      </c>
      <c r="G121" s="46" t="s">
        <v>2715</v>
      </c>
      <c r="H121" s="18" t="s">
        <v>153</v>
      </c>
      <c r="I121" s="46" t="s">
        <v>3234</v>
      </c>
      <c r="J121" s="46" t="s">
        <v>72</v>
      </c>
      <c r="K121" s="18" t="s">
        <v>154</v>
      </c>
      <c r="L121" s="18" t="s">
        <v>23</v>
      </c>
      <c r="M121" s="157">
        <v>40</v>
      </c>
      <c r="N121" s="158">
        <v>91.66</v>
      </c>
      <c r="O121" s="158">
        <v>14</v>
      </c>
      <c r="P121" s="151"/>
    </row>
    <row r="122" spans="1:16" ht="25" customHeight="1" x14ac:dyDescent="0.25">
      <c r="A122" s="151" t="s">
        <v>2712</v>
      </c>
      <c r="B122" s="151" t="s">
        <v>2713</v>
      </c>
      <c r="C122" s="46" t="s">
        <v>2597</v>
      </c>
      <c r="D122" s="18" t="s">
        <v>26</v>
      </c>
      <c r="E122" s="46" t="s">
        <v>2598</v>
      </c>
      <c r="F122" s="18" t="s">
        <v>1298</v>
      </c>
      <c r="G122" s="46" t="s">
        <v>29</v>
      </c>
      <c r="H122" s="18" t="s">
        <v>30</v>
      </c>
      <c r="I122" s="46" t="s">
        <v>3234</v>
      </c>
      <c r="J122" s="46" t="s">
        <v>85</v>
      </c>
      <c r="K122" s="18" t="s">
        <v>23</v>
      </c>
      <c r="L122" s="18" t="s">
        <v>1698</v>
      </c>
      <c r="M122" s="157" t="e">
        <f>VLOOKUP(#REF!,[1]科研成果奖励表!$B$2:$L$45,7,0)</f>
        <v>#REF!</v>
      </c>
      <c r="N122" s="158" t="e">
        <f>#REF!+#REF!</f>
        <v>#REF!</v>
      </c>
      <c r="O122" s="158"/>
      <c r="P122" s="151"/>
    </row>
    <row r="123" spans="1:16" ht="25" customHeight="1" x14ac:dyDescent="0.25">
      <c r="A123" s="151" t="s">
        <v>2712</v>
      </c>
      <c r="B123" s="151" t="s">
        <v>2713</v>
      </c>
      <c r="C123" s="46" t="s">
        <v>1178</v>
      </c>
      <c r="D123" s="18" t="s">
        <v>121</v>
      </c>
      <c r="E123" s="46" t="s">
        <v>902</v>
      </c>
      <c r="F123" s="18" t="s">
        <v>322</v>
      </c>
      <c r="G123" s="46" t="s">
        <v>29</v>
      </c>
      <c r="H123" s="18" t="s">
        <v>534</v>
      </c>
      <c r="I123" s="46" t="s">
        <v>3435</v>
      </c>
      <c r="J123" s="46" t="s">
        <v>124</v>
      </c>
      <c r="K123" s="18" t="s">
        <v>1180</v>
      </c>
      <c r="L123" s="18" t="s">
        <v>23</v>
      </c>
      <c r="M123" s="157" t="e">
        <f>VLOOKUP(#REF!,[1]科研成果奖励表!$B$2:$L$45,7,0)</f>
        <v>#REF!</v>
      </c>
      <c r="N123" s="158" t="e">
        <f>#REF!+#REF!</f>
        <v>#REF!</v>
      </c>
      <c r="O123" s="158"/>
      <c r="P123" s="151"/>
    </row>
    <row r="124" spans="1:16" ht="25" customHeight="1" x14ac:dyDescent="0.25">
      <c r="A124" s="151" t="s">
        <v>2712</v>
      </c>
      <c r="B124" s="151" t="s">
        <v>2713</v>
      </c>
      <c r="C124" s="46" t="s">
        <v>2595</v>
      </c>
      <c r="D124" s="18" t="s">
        <v>121</v>
      </c>
      <c r="E124" s="46" t="s">
        <v>902</v>
      </c>
      <c r="F124" s="18" t="s">
        <v>2568</v>
      </c>
      <c r="G124" s="46" t="s">
        <v>29</v>
      </c>
      <c r="H124" s="18" t="s">
        <v>44</v>
      </c>
      <c r="I124" s="46" t="s">
        <v>3345</v>
      </c>
      <c r="J124" s="46" t="s">
        <v>124</v>
      </c>
      <c r="K124" s="18" t="s">
        <v>133</v>
      </c>
      <c r="L124" s="18" t="s">
        <v>23</v>
      </c>
      <c r="M124" s="157" t="e">
        <f>VLOOKUP(#REF!,[1]科研成果奖励表!$B$2:$L$45,7,0)</f>
        <v>#REF!</v>
      </c>
      <c r="N124" s="158" t="e">
        <f>#REF!+#REF!</f>
        <v>#REF!</v>
      </c>
      <c r="O124" s="158"/>
      <c r="P124" s="151"/>
    </row>
    <row r="125" spans="1:16" ht="25" customHeight="1" x14ac:dyDescent="0.25">
      <c r="A125" s="151" t="s">
        <v>2712</v>
      </c>
      <c r="B125" s="151" t="s">
        <v>2713</v>
      </c>
      <c r="C125" s="46" t="s">
        <v>2520</v>
      </c>
      <c r="D125" s="18" t="s">
        <v>121</v>
      </c>
      <c r="E125" s="46" t="s">
        <v>2521</v>
      </c>
      <c r="F125" s="18" t="s">
        <v>1560</v>
      </c>
      <c r="G125" s="46" t="s">
        <v>29</v>
      </c>
      <c r="H125" s="18" t="s">
        <v>442</v>
      </c>
      <c r="I125" s="46" t="s">
        <v>3370</v>
      </c>
      <c r="J125" s="46" t="s">
        <v>124</v>
      </c>
      <c r="K125" s="18" t="s">
        <v>287</v>
      </c>
      <c r="L125" s="18" t="s">
        <v>23</v>
      </c>
      <c r="M125" s="157" t="e">
        <f>VLOOKUP(#REF!,[1]科研成果奖励表!$B$2:$L$45,7,0)</f>
        <v>#REF!</v>
      </c>
      <c r="N125" s="158" t="e">
        <f>#REF!+#REF!</f>
        <v>#REF!</v>
      </c>
      <c r="O125" s="158"/>
      <c r="P125" s="151"/>
    </row>
    <row r="126" spans="1:16" ht="25" customHeight="1" x14ac:dyDescent="0.25">
      <c r="A126" s="151" t="s">
        <v>2712</v>
      </c>
      <c r="B126" s="151" t="s">
        <v>2713</v>
      </c>
      <c r="C126" s="46" t="s">
        <v>2661</v>
      </c>
      <c r="D126" s="18" t="s">
        <v>121</v>
      </c>
      <c r="E126" s="46" t="s">
        <v>1619</v>
      </c>
      <c r="F126" s="18" t="s">
        <v>2716</v>
      </c>
      <c r="G126" s="46" t="s">
        <v>29</v>
      </c>
      <c r="H126" s="18" t="s">
        <v>111</v>
      </c>
      <c r="I126" s="46" t="s">
        <v>3437</v>
      </c>
      <c r="J126" s="46" t="s">
        <v>124</v>
      </c>
      <c r="K126" s="18" t="s">
        <v>497</v>
      </c>
      <c r="L126" s="18" t="s">
        <v>23</v>
      </c>
      <c r="M126" s="157" t="e">
        <f>VLOOKUP(#REF!,[1]科研成果奖励表!$B$2:$L$45,7,0)</f>
        <v>#REF!</v>
      </c>
      <c r="N126" s="158" t="e">
        <f>#REF!+#REF!</f>
        <v>#REF!</v>
      </c>
      <c r="O126" s="158"/>
      <c r="P126" s="151"/>
    </row>
    <row r="127" spans="1:16" ht="25" customHeight="1" x14ac:dyDescent="0.25">
      <c r="A127" s="151" t="s">
        <v>2712</v>
      </c>
      <c r="B127" s="151" t="s">
        <v>2713</v>
      </c>
      <c r="C127" s="46" t="s">
        <v>2662</v>
      </c>
      <c r="D127" s="18" t="s">
        <v>121</v>
      </c>
      <c r="E127" s="46" t="s">
        <v>2717</v>
      </c>
      <c r="F127" s="18" t="s">
        <v>641</v>
      </c>
      <c r="G127" s="46" t="s">
        <v>29</v>
      </c>
      <c r="H127" s="18" t="s">
        <v>30</v>
      </c>
      <c r="I127" s="46" t="s">
        <v>3360</v>
      </c>
      <c r="J127" s="46" t="s">
        <v>124</v>
      </c>
      <c r="K127" s="18" t="s">
        <v>591</v>
      </c>
      <c r="L127" s="18" t="s">
        <v>23</v>
      </c>
      <c r="M127" s="157" t="e">
        <f>VLOOKUP(#REF!,[1]科研成果奖励表!$B$2:$L$45,7,0)</f>
        <v>#REF!</v>
      </c>
      <c r="N127" s="158" t="e">
        <f>#REF!+#REF!</f>
        <v>#REF!</v>
      </c>
      <c r="O127" s="158"/>
      <c r="P127" s="151"/>
    </row>
    <row r="128" spans="1:16" ht="25" customHeight="1" x14ac:dyDescent="0.25">
      <c r="A128" s="151" t="s">
        <v>2712</v>
      </c>
      <c r="B128" s="151" t="s">
        <v>2713</v>
      </c>
      <c r="C128" s="46" t="s">
        <v>2586</v>
      </c>
      <c r="D128" s="18" t="s">
        <v>121</v>
      </c>
      <c r="E128" s="46" t="s">
        <v>2587</v>
      </c>
      <c r="F128" s="18" t="s">
        <v>546</v>
      </c>
      <c r="G128" s="46" t="s">
        <v>29</v>
      </c>
      <c r="H128" s="18" t="s">
        <v>44</v>
      </c>
      <c r="I128" s="46" t="s">
        <v>3438</v>
      </c>
      <c r="J128" s="46" t="s">
        <v>124</v>
      </c>
      <c r="K128" s="18" t="s">
        <v>1186</v>
      </c>
      <c r="L128" s="18" t="s">
        <v>23</v>
      </c>
      <c r="M128" s="157" t="e">
        <f>VLOOKUP(#REF!,[1]科研成果奖励表!$B$2:$L$45,7,0)</f>
        <v>#REF!</v>
      </c>
      <c r="N128" s="158" t="e">
        <f>#REF!+#REF!</f>
        <v>#REF!</v>
      </c>
      <c r="O128" s="158"/>
      <c r="P128" s="151"/>
    </row>
    <row r="129" spans="1:16" ht="25" customHeight="1" x14ac:dyDescent="0.25">
      <c r="A129" s="151" t="s">
        <v>2712</v>
      </c>
      <c r="B129" s="151" t="s">
        <v>2713</v>
      </c>
      <c r="C129" s="46" t="s">
        <v>2663</v>
      </c>
      <c r="D129" s="18" t="s">
        <v>121</v>
      </c>
      <c r="E129" s="46" t="s">
        <v>2664</v>
      </c>
      <c r="F129" s="18" t="s">
        <v>1228</v>
      </c>
      <c r="G129" s="46" t="s">
        <v>29</v>
      </c>
      <c r="H129" s="18" t="s">
        <v>84</v>
      </c>
      <c r="I129" s="46" t="s">
        <v>3439</v>
      </c>
      <c r="J129" s="46" t="s">
        <v>124</v>
      </c>
      <c r="K129" s="18" t="s">
        <v>2718</v>
      </c>
      <c r="L129" s="18" t="s">
        <v>23</v>
      </c>
      <c r="M129" s="157" t="e">
        <f>VLOOKUP(#REF!,[1]科研成果奖励表!$B$2:$L$45,7,0)</f>
        <v>#REF!</v>
      </c>
      <c r="N129" s="158" t="e">
        <f>#REF!+#REF!</f>
        <v>#REF!</v>
      </c>
      <c r="O129" s="158"/>
      <c r="P129" s="151"/>
    </row>
    <row r="130" spans="1:16" ht="25" customHeight="1" x14ac:dyDescent="0.25">
      <c r="A130" s="151" t="s">
        <v>2712</v>
      </c>
      <c r="B130" s="151" t="s">
        <v>2713</v>
      </c>
      <c r="C130" s="46" t="s">
        <v>2666</v>
      </c>
      <c r="D130" s="18" t="s">
        <v>121</v>
      </c>
      <c r="E130" s="46" t="s">
        <v>1619</v>
      </c>
      <c r="F130" s="18" t="s">
        <v>1214</v>
      </c>
      <c r="G130" s="46" t="s">
        <v>29</v>
      </c>
      <c r="H130" s="18" t="s">
        <v>111</v>
      </c>
      <c r="I130" s="46" t="s">
        <v>3441</v>
      </c>
      <c r="J130" s="46" t="s">
        <v>124</v>
      </c>
      <c r="K130" s="18" t="s">
        <v>482</v>
      </c>
      <c r="L130" s="18" t="s">
        <v>23</v>
      </c>
      <c r="M130" s="157" t="e">
        <f>VLOOKUP(#REF!,[1]科研成果奖励表!$B$2:$L$45,7,0)</f>
        <v>#REF!</v>
      </c>
      <c r="N130" s="158" t="e">
        <f>#REF!+#REF!</f>
        <v>#REF!</v>
      </c>
      <c r="O130" s="158"/>
      <c r="P130" s="151"/>
    </row>
    <row r="131" spans="1:16" ht="25" customHeight="1" x14ac:dyDescent="0.25">
      <c r="A131" s="151" t="s">
        <v>2712</v>
      </c>
      <c r="B131" s="151" t="s">
        <v>2713</v>
      </c>
      <c r="C131" s="46" t="s">
        <v>2523</v>
      </c>
      <c r="D131" s="18" t="s">
        <v>121</v>
      </c>
      <c r="E131" s="46" t="s">
        <v>1504</v>
      </c>
      <c r="F131" s="18" t="s">
        <v>349</v>
      </c>
      <c r="G131" s="46" t="s">
        <v>29</v>
      </c>
      <c r="H131" s="18" t="s">
        <v>119</v>
      </c>
      <c r="I131" s="46" t="s">
        <v>3401</v>
      </c>
      <c r="J131" s="46" t="s">
        <v>124</v>
      </c>
      <c r="K131" s="18" t="s">
        <v>38</v>
      </c>
      <c r="L131" s="18" t="s">
        <v>23</v>
      </c>
      <c r="M131" s="157" t="e">
        <f>VLOOKUP(#REF!,[1]科研成果奖励表!$B$2:$L$45,7,0)</f>
        <v>#REF!</v>
      </c>
      <c r="N131" s="158" t="e">
        <f>#REF!+#REF!</f>
        <v>#REF!</v>
      </c>
      <c r="O131" s="158"/>
      <c r="P131" s="151"/>
    </row>
    <row r="132" spans="1:16" ht="25" customHeight="1" x14ac:dyDescent="0.25">
      <c r="A132" s="151" t="s">
        <v>2712</v>
      </c>
      <c r="B132" s="151" t="s">
        <v>2713</v>
      </c>
      <c r="C132" s="46" t="s">
        <v>2719</v>
      </c>
      <c r="D132" s="18" t="s">
        <v>121</v>
      </c>
      <c r="E132" s="46" t="s">
        <v>2720</v>
      </c>
      <c r="F132" s="18" t="s">
        <v>2721</v>
      </c>
      <c r="G132" s="46" t="s">
        <v>29</v>
      </c>
      <c r="H132" s="18" t="s">
        <v>30</v>
      </c>
      <c r="I132" s="46" t="s">
        <v>3368</v>
      </c>
      <c r="J132" s="46" t="s">
        <v>124</v>
      </c>
      <c r="K132" s="18" t="s">
        <v>482</v>
      </c>
      <c r="L132" s="18" t="s">
        <v>23</v>
      </c>
      <c r="M132" s="157" t="e">
        <f>VLOOKUP(#REF!,[1]科研成果奖励表!$B$2:$L$45,7,0)</f>
        <v>#REF!</v>
      </c>
      <c r="N132" s="158" t="e">
        <f>#REF!+#REF!</f>
        <v>#REF!</v>
      </c>
      <c r="O132" s="158"/>
      <c r="P132" s="151"/>
    </row>
    <row r="133" spans="1:16" ht="25" customHeight="1" x14ac:dyDescent="0.25">
      <c r="A133" s="151" t="s">
        <v>2712</v>
      </c>
      <c r="B133" s="151" t="s">
        <v>2713</v>
      </c>
      <c r="C133" s="46" t="s">
        <v>2722</v>
      </c>
      <c r="D133" s="18" t="s">
        <v>121</v>
      </c>
      <c r="E133" s="46" t="s">
        <v>2720</v>
      </c>
      <c r="F133" s="18" t="s">
        <v>1805</v>
      </c>
      <c r="G133" s="46" t="s">
        <v>29</v>
      </c>
      <c r="H133" s="18" t="s">
        <v>30</v>
      </c>
      <c r="I133" s="46" t="s">
        <v>3368</v>
      </c>
      <c r="J133" s="46" t="s">
        <v>124</v>
      </c>
      <c r="K133" s="18" t="s">
        <v>482</v>
      </c>
      <c r="L133" s="18" t="s">
        <v>23</v>
      </c>
      <c r="M133" s="157" t="e">
        <f>VLOOKUP(#REF!,[1]科研成果奖励表!$B$2:$L$45,7,0)</f>
        <v>#REF!</v>
      </c>
      <c r="N133" s="158" t="e">
        <f>#REF!+#REF!</f>
        <v>#REF!</v>
      </c>
      <c r="O133" s="158"/>
      <c r="P133" s="151"/>
    </row>
    <row r="134" spans="1:16" ht="25" customHeight="1" x14ac:dyDescent="0.25">
      <c r="A134" s="151" t="s">
        <v>2712</v>
      </c>
      <c r="B134" s="151" t="s">
        <v>2713</v>
      </c>
      <c r="C134" s="46" t="s">
        <v>2583</v>
      </c>
      <c r="D134" s="18" t="s">
        <v>121</v>
      </c>
      <c r="E134" s="46" t="s">
        <v>2584</v>
      </c>
      <c r="F134" s="18" t="s">
        <v>1576</v>
      </c>
      <c r="G134" s="46" t="s">
        <v>29</v>
      </c>
      <c r="H134" s="18" t="s">
        <v>153</v>
      </c>
      <c r="I134" s="46" t="s">
        <v>3442</v>
      </c>
      <c r="J134" s="46" t="s">
        <v>124</v>
      </c>
      <c r="K134" s="18" t="s">
        <v>133</v>
      </c>
      <c r="L134" s="18" t="s">
        <v>23</v>
      </c>
      <c r="M134" s="157" t="e">
        <f>VLOOKUP(#REF!,[1]科研成果奖励表!$B$2:$L$45,7,0)</f>
        <v>#REF!</v>
      </c>
      <c r="N134" s="158" t="e">
        <f>#REF!+#REF!</f>
        <v>#REF!</v>
      </c>
      <c r="O134" s="158"/>
      <c r="P134" s="151"/>
    </row>
    <row r="135" spans="1:16" ht="25" customHeight="1" x14ac:dyDescent="0.25">
      <c r="A135" s="151" t="s">
        <v>2712</v>
      </c>
      <c r="B135" s="151" t="s">
        <v>2713</v>
      </c>
      <c r="C135" s="46" t="s">
        <v>1176</v>
      </c>
      <c r="D135" s="18" t="s">
        <v>121</v>
      </c>
      <c r="E135" s="46" t="s">
        <v>1177</v>
      </c>
      <c r="F135" s="18" t="s">
        <v>1745</v>
      </c>
      <c r="G135" s="46" t="s">
        <v>29</v>
      </c>
      <c r="H135" s="18" t="s">
        <v>111</v>
      </c>
      <c r="I135" s="46" t="s">
        <v>3443</v>
      </c>
      <c r="J135" s="46" t="s">
        <v>124</v>
      </c>
      <c r="K135" s="18" t="s">
        <v>497</v>
      </c>
      <c r="L135" s="18" t="s">
        <v>23</v>
      </c>
      <c r="M135" s="157" t="e">
        <f>VLOOKUP(#REF!,[1]科研成果奖励表!$B$2:$L$45,7,0)</f>
        <v>#REF!</v>
      </c>
      <c r="N135" s="158" t="e">
        <f>#REF!+#REF!</f>
        <v>#REF!</v>
      </c>
      <c r="O135" s="158"/>
      <c r="P135" s="151"/>
    </row>
    <row r="136" spans="1:16" ht="25" customHeight="1" x14ac:dyDescent="0.25">
      <c r="A136" s="18" t="s">
        <v>2723</v>
      </c>
      <c r="B136" s="18" t="s">
        <v>100</v>
      </c>
      <c r="C136" s="46" t="s">
        <v>2724</v>
      </c>
      <c r="D136" s="18" t="s">
        <v>26</v>
      </c>
      <c r="E136" s="46" t="s">
        <v>2725</v>
      </c>
      <c r="F136" s="18" t="s">
        <v>322</v>
      </c>
      <c r="G136" s="46" t="s">
        <v>2673</v>
      </c>
      <c r="H136" s="18" t="s">
        <v>67</v>
      </c>
      <c r="I136" s="46" t="s">
        <v>3234</v>
      </c>
      <c r="J136" s="46" t="s">
        <v>474</v>
      </c>
      <c r="K136" s="18" t="s">
        <v>23</v>
      </c>
      <c r="L136" s="18" t="s">
        <v>24</v>
      </c>
      <c r="M136" s="65">
        <v>20</v>
      </c>
      <c r="N136" s="73">
        <v>20</v>
      </c>
      <c r="O136" s="73">
        <v>0</v>
      </c>
      <c r="P136" s="18"/>
    </row>
    <row r="137" spans="1:16" ht="25" customHeight="1" x14ac:dyDescent="0.25">
      <c r="A137" s="151" t="s">
        <v>2726</v>
      </c>
      <c r="B137" s="151" t="s">
        <v>100</v>
      </c>
      <c r="C137" s="46" t="s">
        <v>2727</v>
      </c>
      <c r="D137" s="18" t="s">
        <v>17</v>
      </c>
      <c r="E137" s="46" t="s">
        <v>1737</v>
      </c>
      <c r="F137" s="18" t="s">
        <v>103</v>
      </c>
      <c r="G137" s="46" t="s">
        <v>2728</v>
      </c>
      <c r="H137" s="18" t="s">
        <v>30</v>
      </c>
      <c r="I137" s="46" t="s">
        <v>3334</v>
      </c>
      <c r="J137" s="46" t="s">
        <v>612</v>
      </c>
      <c r="K137" s="18" t="s">
        <v>23</v>
      </c>
      <c r="L137" s="18" t="s">
        <v>816</v>
      </c>
      <c r="M137" s="157">
        <v>20</v>
      </c>
      <c r="N137" s="158">
        <v>36.5</v>
      </c>
      <c r="O137" s="158">
        <v>16.5</v>
      </c>
      <c r="P137" s="151"/>
    </row>
    <row r="138" spans="1:16" ht="25" customHeight="1" x14ac:dyDescent="0.25">
      <c r="A138" s="151" t="s">
        <v>2726</v>
      </c>
      <c r="B138" s="151" t="s">
        <v>100</v>
      </c>
      <c r="C138" s="46" t="s">
        <v>2729</v>
      </c>
      <c r="D138" s="18" t="s">
        <v>17</v>
      </c>
      <c r="E138" s="46" t="s">
        <v>2730</v>
      </c>
      <c r="F138" s="18" t="s">
        <v>19</v>
      </c>
      <c r="G138" s="46" t="s">
        <v>2731</v>
      </c>
      <c r="H138" s="18" t="s">
        <v>21</v>
      </c>
      <c r="I138" s="46" t="s">
        <v>3283</v>
      </c>
      <c r="J138" s="46" t="s">
        <v>91</v>
      </c>
      <c r="K138" s="18" t="s">
        <v>92</v>
      </c>
      <c r="L138" s="18" t="s">
        <v>23</v>
      </c>
      <c r="M138" s="157" t="e">
        <f>VLOOKUP(#REF!,[1]科研成果奖励表!$B$2:$L$45,7,0)</f>
        <v>#REF!</v>
      </c>
      <c r="N138" s="158" t="e">
        <f>#REF!+#REF!</f>
        <v>#REF!</v>
      </c>
      <c r="O138" s="158"/>
      <c r="P138" s="151"/>
    </row>
    <row r="139" spans="1:16" ht="25" customHeight="1" x14ac:dyDescent="0.25">
      <c r="A139" s="151" t="s">
        <v>2726</v>
      </c>
      <c r="B139" s="151" t="s">
        <v>100</v>
      </c>
      <c r="C139" s="46" t="s">
        <v>2732</v>
      </c>
      <c r="D139" s="18" t="s">
        <v>121</v>
      </c>
      <c r="E139" s="46" t="s">
        <v>2733</v>
      </c>
      <c r="F139" s="18" t="s">
        <v>1840</v>
      </c>
      <c r="G139" s="46" t="s">
        <v>29</v>
      </c>
      <c r="H139" s="18" t="s">
        <v>21</v>
      </c>
      <c r="I139" s="46" t="s">
        <v>3444</v>
      </c>
      <c r="J139" s="46" t="s">
        <v>567</v>
      </c>
      <c r="K139" s="18" t="s">
        <v>45</v>
      </c>
      <c r="L139" s="18" t="s">
        <v>23</v>
      </c>
      <c r="M139" s="157" t="e">
        <f>VLOOKUP(#REF!,[1]科研成果奖励表!$B$2:$L$45,7,0)</f>
        <v>#REF!</v>
      </c>
      <c r="N139" s="158" t="e">
        <f>#REF!+#REF!</f>
        <v>#REF!</v>
      </c>
      <c r="O139" s="158"/>
      <c r="P139" s="151"/>
    </row>
    <row r="140" spans="1:16" ht="25" customHeight="1" x14ac:dyDescent="0.25">
      <c r="A140" s="151" t="s">
        <v>2726</v>
      </c>
      <c r="B140" s="151" t="s">
        <v>100</v>
      </c>
      <c r="C140" s="46" t="s">
        <v>2734</v>
      </c>
      <c r="D140" s="18" t="s">
        <v>121</v>
      </c>
      <c r="E140" s="46" t="s">
        <v>2735</v>
      </c>
      <c r="F140" s="18" t="s">
        <v>2736</v>
      </c>
      <c r="G140" s="46" t="s">
        <v>29</v>
      </c>
      <c r="H140" s="18" t="s">
        <v>21</v>
      </c>
      <c r="I140" s="46" t="s">
        <v>3215</v>
      </c>
      <c r="J140" s="46" t="s">
        <v>567</v>
      </c>
      <c r="K140" s="18" t="s">
        <v>38</v>
      </c>
      <c r="L140" s="18" t="s">
        <v>23</v>
      </c>
      <c r="M140" s="157" t="e">
        <f>VLOOKUP(#REF!,[1]科研成果奖励表!$B$2:$L$45,7,0)</f>
        <v>#REF!</v>
      </c>
      <c r="N140" s="158" t="e">
        <f>#REF!+#REF!</f>
        <v>#REF!</v>
      </c>
      <c r="O140" s="158"/>
      <c r="P140" s="151"/>
    </row>
    <row r="141" spans="1:16" ht="25" customHeight="1" x14ac:dyDescent="0.25">
      <c r="A141" s="151" t="s">
        <v>2726</v>
      </c>
      <c r="B141" s="151" t="s">
        <v>100</v>
      </c>
      <c r="C141" s="46" t="s">
        <v>2737</v>
      </c>
      <c r="D141" s="18" t="s">
        <v>121</v>
      </c>
      <c r="E141" s="46" t="s">
        <v>2226</v>
      </c>
      <c r="F141" s="18" t="s">
        <v>1576</v>
      </c>
      <c r="G141" s="46" t="s">
        <v>29</v>
      </c>
      <c r="H141" s="18" t="s">
        <v>84</v>
      </c>
      <c r="I141" s="46" t="s">
        <v>3368</v>
      </c>
      <c r="J141" s="46" t="s">
        <v>567</v>
      </c>
      <c r="K141" s="18" t="s">
        <v>482</v>
      </c>
      <c r="L141" s="18" t="s">
        <v>23</v>
      </c>
      <c r="M141" s="157" t="e">
        <f>VLOOKUP(#REF!,[1]科研成果奖励表!$B$2:$L$45,7,0)</f>
        <v>#REF!</v>
      </c>
      <c r="N141" s="158" t="e">
        <f>#REF!+#REF!</f>
        <v>#REF!</v>
      </c>
      <c r="O141" s="158"/>
      <c r="P141" s="151"/>
    </row>
    <row r="142" spans="1:16" ht="25" customHeight="1" x14ac:dyDescent="0.25">
      <c r="A142" s="151" t="s">
        <v>2738</v>
      </c>
      <c r="B142" s="151" t="s">
        <v>100</v>
      </c>
      <c r="C142" s="46" t="s">
        <v>2739</v>
      </c>
      <c r="D142" s="18" t="s">
        <v>17</v>
      </c>
      <c r="E142" s="46" t="s">
        <v>2740</v>
      </c>
      <c r="F142" s="18" t="s">
        <v>272</v>
      </c>
      <c r="G142" s="46" t="s">
        <v>2741</v>
      </c>
      <c r="H142" s="18" t="s">
        <v>21</v>
      </c>
      <c r="I142" s="46" t="s">
        <v>3382</v>
      </c>
      <c r="J142" s="46" t="s">
        <v>22</v>
      </c>
      <c r="K142" s="18" t="s">
        <v>23</v>
      </c>
      <c r="L142" s="18" t="s">
        <v>24</v>
      </c>
      <c r="M142" s="157">
        <v>20</v>
      </c>
      <c r="N142" s="158">
        <v>62.1</v>
      </c>
      <c r="O142" s="158">
        <v>40</v>
      </c>
      <c r="P142" s="151"/>
    </row>
    <row r="143" spans="1:16" ht="25" customHeight="1" x14ac:dyDescent="0.25">
      <c r="A143" s="151" t="s">
        <v>2738</v>
      </c>
      <c r="B143" s="151" t="s">
        <v>100</v>
      </c>
      <c r="C143" s="46" t="s">
        <v>2742</v>
      </c>
      <c r="D143" s="18" t="s">
        <v>17</v>
      </c>
      <c r="E143" s="46" t="s">
        <v>2743</v>
      </c>
      <c r="F143" s="18" t="s">
        <v>187</v>
      </c>
      <c r="G143" s="46" t="s">
        <v>2744</v>
      </c>
      <c r="H143" s="18" t="s">
        <v>21</v>
      </c>
      <c r="I143" s="46" t="s">
        <v>3445</v>
      </c>
      <c r="J143" s="46" t="s">
        <v>22</v>
      </c>
      <c r="K143" s="18" t="s">
        <v>23</v>
      </c>
      <c r="L143" s="18" t="s">
        <v>24</v>
      </c>
      <c r="M143" s="157" t="e">
        <f>VLOOKUP(#REF!,[1]科研成果奖励表!$B$2:$L$45,7,0)</f>
        <v>#REF!</v>
      </c>
      <c r="N143" s="158" t="e">
        <f>#REF!+#REF!</f>
        <v>#REF!</v>
      </c>
      <c r="O143" s="158"/>
      <c r="P143" s="151"/>
    </row>
    <row r="144" spans="1:16" ht="25" customHeight="1" x14ac:dyDescent="0.25">
      <c r="A144" s="151" t="s">
        <v>2738</v>
      </c>
      <c r="B144" s="151" t="s">
        <v>100</v>
      </c>
      <c r="C144" s="46" t="s">
        <v>2700</v>
      </c>
      <c r="D144" s="18" t="s">
        <v>121</v>
      </c>
      <c r="E144" s="46" t="s">
        <v>2525</v>
      </c>
      <c r="F144" s="18" t="s">
        <v>1508</v>
      </c>
      <c r="G144" s="46" t="s">
        <v>2650</v>
      </c>
      <c r="H144" s="18" t="s">
        <v>309</v>
      </c>
      <c r="I144" s="46" t="s">
        <v>3446</v>
      </c>
      <c r="J144" s="46" t="s">
        <v>124</v>
      </c>
      <c r="K144" s="18" t="s">
        <v>2745</v>
      </c>
      <c r="L144" s="18" t="s">
        <v>23</v>
      </c>
      <c r="M144" s="157" t="e">
        <f>VLOOKUP(#REF!,[1]科研成果奖励表!$B$2:$L$45,7,0)</f>
        <v>#REF!</v>
      </c>
      <c r="N144" s="158" t="e">
        <f>#REF!+#REF!</f>
        <v>#REF!</v>
      </c>
      <c r="O144" s="158"/>
      <c r="P144" s="151"/>
    </row>
    <row r="145" spans="1:16" ht="25" customHeight="1" x14ac:dyDescent="0.25">
      <c r="A145" s="151" t="s">
        <v>2738</v>
      </c>
      <c r="B145" s="151" t="s">
        <v>100</v>
      </c>
      <c r="C145" s="46" t="s">
        <v>2524</v>
      </c>
      <c r="D145" s="18" t="s">
        <v>121</v>
      </c>
      <c r="E145" s="46" t="s">
        <v>2525</v>
      </c>
      <c r="F145" s="18" t="s">
        <v>2240</v>
      </c>
      <c r="G145" s="46" t="s">
        <v>2526</v>
      </c>
      <c r="H145" s="18" t="s">
        <v>442</v>
      </c>
      <c r="I145" s="46" t="s">
        <v>3447</v>
      </c>
      <c r="J145" s="46" t="s">
        <v>124</v>
      </c>
      <c r="K145" s="18" t="s">
        <v>2746</v>
      </c>
      <c r="L145" s="18" t="s">
        <v>23</v>
      </c>
      <c r="M145" s="157" t="e">
        <f>VLOOKUP(#REF!,[1]科研成果奖励表!$B$2:$L$45,7,0)</f>
        <v>#REF!</v>
      </c>
      <c r="N145" s="158" t="e">
        <f>#REF!+#REF!</f>
        <v>#REF!</v>
      </c>
      <c r="O145" s="158"/>
      <c r="P145" s="151"/>
    </row>
    <row r="146" spans="1:16" ht="25" customHeight="1" x14ac:dyDescent="0.25">
      <c r="A146" s="151" t="s">
        <v>2738</v>
      </c>
      <c r="B146" s="151" t="s">
        <v>100</v>
      </c>
      <c r="C146" s="46" t="s">
        <v>2624</v>
      </c>
      <c r="D146" s="18" t="s">
        <v>541</v>
      </c>
      <c r="E146" s="46" t="s">
        <v>41</v>
      </c>
      <c r="F146" s="18" t="s">
        <v>843</v>
      </c>
      <c r="G146" s="46" t="s">
        <v>29</v>
      </c>
      <c r="H146" s="18" t="s">
        <v>36</v>
      </c>
      <c r="I146" s="46" t="s">
        <v>3407</v>
      </c>
      <c r="J146" s="46" t="s">
        <v>399</v>
      </c>
      <c r="K146" s="18" t="s">
        <v>738</v>
      </c>
      <c r="L146" s="18" t="s">
        <v>23</v>
      </c>
      <c r="M146" s="157" t="e">
        <f>VLOOKUP(#REF!,[1]科研成果奖励表!$B$2:$L$45,7,0)</f>
        <v>#REF!</v>
      </c>
      <c r="N146" s="158" t="e">
        <f>#REF!+#REF!</f>
        <v>#REF!</v>
      </c>
      <c r="O146" s="158"/>
      <c r="P146" s="151"/>
    </row>
    <row r="147" spans="1:16" ht="25" customHeight="1" x14ac:dyDescent="0.25">
      <c r="A147" s="151" t="s">
        <v>2747</v>
      </c>
      <c r="B147" s="151" t="s">
        <v>29</v>
      </c>
      <c r="C147" s="46" t="s">
        <v>925</v>
      </c>
      <c r="D147" s="18" t="s">
        <v>26</v>
      </c>
      <c r="E147" s="46" t="s">
        <v>2748</v>
      </c>
      <c r="F147" s="18" t="s">
        <v>629</v>
      </c>
      <c r="G147" s="46" t="s">
        <v>927</v>
      </c>
      <c r="H147" s="18" t="s">
        <v>111</v>
      </c>
      <c r="I147" s="46" t="s">
        <v>3252</v>
      </c>
      <c r="J147" s="46" t="s">
        <v>31</v>
      </c>
      <c r="K147" s="18" t="s">
        <v>293</v>
      </c>
      <c r="L147" s="18" t="s">
        <v>23</v>
      </c>
      <c r="M147" s="161">
        <v>7.5</v>
      </c>
      <c r="N147" s="158">
        <v>11.25</v>
      </c>
      <c r="O147" s="158">
        <v>0</v>
      </c>
      <c r="P147" s="151"/>
    </row>
    <row r="148" spans="1:16" ht="25" customHeight="1" x14ac:dyDescent="0.25">
      <c r="A148" s="151" t="s">
        <v>2747</v>
      </c>
      <c r="B148" s="151" t="s">
        <v>29</v>
      </c>
      <c r="C148" s="46" t="s">
        <v>2749</v>
      </c>
      <c r="D148" s="18" t="s">
        <v>121</v>
      </c>
      <c r="E148" s="46" t="s">
        <v>2720</v>
      </c>
      <c r="F148" s="18" t="s">
        <v>1228</v>
      </c>
      <c r="G148" s="46" t="s">
        <v>29</v>
      </c>
      <c r="H148" s="18" t="s">
        <v>111</v>
      </c>
      <c r="I148" s="46" t="s">
        <v>3448</v>
      </c>
      <c r="J148" s="46" t="s">
        <v>567</v>
      </c>
      <c r="K148" s="18" t="s">
        <v>274</v>
      </c>
      <c r="L148" s="18" t="s">
        <v>23</v>
      </c>
      <c r="M148" s="161" t="e">
        <f>VLOOKUP(#REF!,[1]科研成果奖励表!$B$2:$L$45,7,0)</f>
        <v>#REF!</v>
      </c>
      <c r="N148" s="158" t="e">
        <f>#REF!+#REF!</f>
        <v>#REF!</v>
      </c>
      <c r="O148" s="158"/>
      <c r="P148" s="151"/>
    </row>
    <row r="149" spans="1:16" ht="36" x14ac:dyDescent="0.25">
      <c r="A149" s="151" t="s">
        <v>2750</v>
      </c>
      <c r="B149" s="151" t="s">
        <v>2751</v>
      </c>
      <c r="C149" s="46" t="s">
        <v>2752</v>
      </c>
      <c r="D149" s="18" t="s">
        <v>17</v>
      </c>
      <c r="E149" s="46" t="s">
        <v>2753</v>
      </c>
      <c r="F149" s="18" t="s">
        <v>272</v>
      </c>
      <c r="G149" s="46" t="s">
        <v>131</v>
      </c>
      <c r="H149" s="18" t="s">
        <v>21</v>
      </c>
      <c r="I149" s="46" t="s">
        <v>3258</v>
      </c>
      <c r="J149" s="46" t="s">
        <v>105</v>
      </c>
      <c r="K149" s="18" t="s">
        <v>23</v>
      </c>
      <c r="L149" s="18" t="s">
        <v>106</v>
      </c>
      <c r="M149" s="157">
        <v>20</v>
      </c>
      <c r="N149" s="158">
        <v>90</v>
      </c>
      <c r="O149" s="158">
        <v>70</v>
      </c>
      <c r="P149" s="151"/>
    </row>
    <row r="150" spans="1:16" ht="25" customHeight="1" x14ac:dyDescent="0.25">
      <c r="A150" s="151" t="s">
        <v>2750</v>
      </c>
      <c r="B150" s="151" t="s">
        <v>2751</v>
      </c>
      <c r="C150" s="46" t="s">
        <v>2724</v>
      </c>
      <c r="D150" s="18" t="s">
        <v>26</v>
      </c>
      <c r="E150" s="46" t="s">
        <v>2725</v>
      </c>
      <c r="F150" s="18" t="s">
        <v>322</v>
      </c>
      <c r="G150" s="46" t="s">
        <v>2673</v>
      </c>
      <c r="H150" s="18" t="s">
        <v>62</v>
      </c>
      <c r="I150" s="46" t="s">
        <v>3449</v>
      </c>
      <c r="J150" s="46" t="s">
        <v>474</v>
      </c>
      <c r="K150" s="18" t="s">
        <v>23</v>
      </c>
      <c r="L150" s="18" t="s">
        <v>205</v>
      </c>
      <c r="M150" s="157" t="e">
        <f>VLOOKUP(#REF!,[1]科研成果奖励表!$B$2:$L$45,7,0)</f>
        <v>#REF!</v>
      </c>
      <c r="N150" s="158" t="e">
        <f>#REF!+#REF!</f>
        <v>#REF!</v>
      </c>
      <c r="O150" s="158"/>
      <c r="P150" s="151"/>
    </row>
    <row r="151" spans="1:16" ht="25" customHeight="1" x14ac:dyDescent="0.25">
      <c r="A151" s="151" t="s">
        <v>2750</v>
      </c>
      <c r="B151" s="151" t="s">
        <v>2751</v>
      </c>
      <c r="C151" s="46" t="s">
        <v>2754</v>
      </c>
      <c r="D151" s="18" t="s">
        <v>26</v>
      </c>
      <c r="E151" s="46" t="s">
        <v>1619</v>
      </c>
      <c r="F151" s="18" t="s">
        <v>833</v>
      </c>
      <c r="G151" s="46" t="s">
        <v>2755</v>
      </c>
      <c r="H151" s="18" t="s">
        <v>21</v>
      </c>
      <c r="I151" s="46" t="s">
        <v>3237</v>
      </c>
      <c r="J151" s="46" t="s">
        <v>72</v>
      </c>
      <c r="K151" s="18" t="s">
        <v>24</v>
      </c>
      <c r="L151" s="18" t="s">
        <v>23</v>
      </c>
      <c r="M151" s="157" t="e">
        <f>VLOOKUP(#REF!,[1]科研成果奖励表!$B$2:$L$45,7,0)</f>
        <v>#REF!</v>
      </c>
      <c r="N151" s="158" t="e">
        <f>#REF!+#REF!</f>
        <v>#REF!</v>
      </c>
      <c r="O151" s="158"/>
      <c r="P151" s="151"/>
    </row>
    <row r="152" spans="1:16" ht="25" customHeight="1" x14ac:dyDescent="0.25">
      <c r="A152" s="151" t="s">
        <v>2756</v>
      </c>
      <c r="B152" s="151" t="s">
        <v>939</v>
      </c>
      <c r="C152" s="46" t="s">
        <v>2757</v>
      </c>
      <c r="D152" s="18" t="s">
        <v>121</v>
      </c>
      <c r="E152" s="46" t="s">
        <v>124</v>
      </c>
      <c r="F152" s="18" t="s">
        <v>641</v>
      </c>
      <c r="G152" s="46" t="s">
        <v>645</v>
      </c>
      <c r="H152" s="18" t="s">
        <v>111</v>
      </c>
      <c r="I152" s="46" t="s">
        <v>3450</v>
      </c>
      <c r="J152" s="46" t="s">
        <v>124</v>
      </c>
      <c r="K152" s="18" t="s">
        <v>2758</v>
      </c>
      <c r="L152" s="18" t="s">
        <v>23</v>
      </c>
      <c r="M152" s="157">
        <v>30</v>
      </c>
      <c r="N152" s="158">
        <v>30</v>
      </c>
      <c r="O152" s="158">
        <v>0</v>
      </c>
      <c r="P152" s="151"/>
    </row>
    <row r="153" spans="1:16" ht="25" customHeight="1" x14ac:dyDescent="0.25">
      <c r="A153" s="151" t="s">
        <v>2756</v>
      </c>
      <c r="B153" s="151" t="s">
        <v>939</v>
      </c>
      <c r="C153" s="46" t="s">
        <v>2759</v>
      </c>
      <c r="D153" s="18" t="s">
        <v>121</v>
      </c>
      <c r="E153" s="46" t="s">
        <v>124</v>
      </c>
      <c r="F153" s="18" t="s">
        <v>83</v>
      </c>
      <c r="G153" s="46" t="s">
        <v>29</v>
      </c>
      <c r="H153" s="18" t="s">
        <v>153</v>
      </c>
      <c r="I153" s="46" t="s">
        <v>3451</v>
      </c>
      <c r="J153" s="46" t="s">
        <v>124</v>
      </c>
      <c r="K153" s="18" t="s">
        <v>2760</v>
      </c>
      <c r="L153" s="18" t="s">
        <v>23</v>
      </c>
      <c r="M153" s="157" t="e">
        <f>VLOOKUP(#REF!,[1]科研成果奖励表!$B$2:$L$45,7,0)</f>
        <v>#REF!</v>
      </c>
      <c r="N153" s="158" t="e">
        <f>#REF!+#REF!</f>
        <v>#REF!</v>
      </c>
      <c r="O153" s="158"/>
      <c r="P153" s="151"/>
    </row>
    <row r="154" spans="1:16" ht="25" customHeight="1" x14ac:dyDescent="0.25">
      <c r="A154" s="151" t="s">
        <v>2756</v>
      </c>
      <c r="B154" s="151" t="s">
        <v>939</v>
      </c>
      <c r="C154" s="46" t="s">
        <v>2761</v>
      </c>
      <c r="D154" s="18" t="s">
        <v>26</v>
      </c>
      <c r="E154" s="46" t="s">
        <v>53</v>
      </c>
      <c r="F154" s="18" t="s">
        <v>1129</v>
      </c>
      <c r="G154" s="46" t="s">
        <v>2762</v>
      </c>
      <c r="H154" s="18" t="s">
        <v>30</v>
      </c>
      <c r="I154" s="46" t="s">
        <v>3211</v>
      </c>
      <c r="J154" s="46" t="s">
        <v>72</v>
      </c>
      <c r="K154" s="18" t="s">
        <v>287</v>
      </c>
      <c r="L154" s="18" t="s">
        <v>23</v>
      </c>
      <c r="M154" s="157" t="e">
        <f>VLOOKUP(#REF!,[1]科研成果奖励表!$B$2:$L$45,7,0)</f>
        <v>#REF!</v>
      </c>
      <c r="N154" s="158" t="e">
        <f>#REF!+#REF!</f>
        <v>#REF!</v>
      </c>
      <c r="O154" s="158"/>
      <c r="P154" s="151"/>
    </row>
    <row r="155" spans="1:16" ht="25" customHeight="1" x14ac:dyDescent="0.25">
      <c r="A155" s="151" t="s">
        <v>2756</v>
      </c>
      <c r="B155" s="151" t="s">
        <v>939</v>
      </c>
      <c r="C155" s="46" t="s">
        <v>2763</v>
      </c>
      <c r="D155" s="18" t="s">
        <v>121</v>
      </c>
      <c r="E155" s="46" t="s">
        <v>124</v>
      </c>
      <c r="F155" s="18" t="s">
        <v>2764</v>
      </c>
      <c r="G155" s="46" t="s">
        <v>1279</v>
      </c>
      <c r="H155" s="18" t="s">
        <v>153</v>
      </c>
      <c r="I155" s="46" t="s">
        <v>3339</v>
      </c>
      <c r="J155" s="46" t="s">
        <v>124</v>
      </c>
      <c r="K155" s="18" t="s">
        <v>133</v>
      </c>
      <c r="L155" s="18" t="s">
        <v>23</v>
      </c>
      <c r="M155" s="157" t="e">
        <f>VLOOKUP(#REF!,[1]科研成果奖励表!$B$2:$L$45,7,0)</f>
        <v>#REF!</v>
      </c>
      <c r="N155" s="158" t="e">
        <f>#REF!+#REF!</f>
        <v>#REF!</v>
      </c>
      <c r="O155" s="158"/>
      <c r="P155" s="151"/>
    </row>
    <row r="156" spans="1:16" ht="25" customHeight="1" x14ac:dyDescent="0.25">
      <c r="A156" s="151" t="s">
        <v>2765</v>
      </c>
      <c r="B156" s="151" t="s">
        <v>2766</v>
      </c>
      <c r="C156" s="46" t="s">
        <v>2767</v>
      </c>
      <c r="D156" s="18" t="s">
        <v>17</v>
      </c>
      <c r="E156" s="46" t="s">
        <v>2768</v>
      </c>
      <c r="F156" s="18" t="s">
        <v>19</v>
      </c>
      <c r="G156" s="46" t="s">
        <v>2769</v>
      </c>
      <c r="H156" s="18" t="s">
        <v>21</v>
      </c>
      <c r="I156" s="46" t="s">
        <v>3452</v>
      </c>
      <c r="J156" s="46" t="s">
        <v>91</v>
      </c>
      <c r="K156" s="18" t="s">
        <v>92</v>
      </c>
      <c r="L156" s="18" t="s">
        <v>23</v>
      </c>
      <c r="M156" s="157">
        <v>20</v>
      </c>
      <c r="N156" s="158">
        <v>28.5</v>
      </c>
      <c r="O156" s="158">
        <v>8</v>
      </c>
      <c r="P156" s="151"/>
    </row>
    <row r="157" spans="1:16" ht="25" customHeight="1" x14ac:dyDescent="0.25">
      <c r="A157" s="151" t="s">
        <v>2765</v>
      </c>
      <c r="B157" s="151" t="s">
        <v>2766</v>
      </c>
      <c r="C157" s="46" t="s">
        <v>2770</v>
      </c>
      <c r="D157" s="18" t="s">
        <v>26</v>
      </c>
      <c r="E157" s="46" t="s">
        <v>1636</v>
      </c>
      <c r="F157" s="18" t="s">
        <v>573</v>
      </c>
      <c r="G157" s="46" t="s">
        <v>2771</v>
      </c>
      <c r="H157" s="18" t="s">
        <v>21</v>
      </c>
      <c r="I157" s="46" t="s">
        <v>3234</v>
      </c>
      <c r="J157" s="46" t="s">
        <v>31</v>
      </c>
      <c r="K157" s="18" t="s">
        <v>133</v>
      </c>
      <c r="L157" s="18" t="s">
        <v>23</v>
      </c>
      <c r="M157" s="157" t="e">
        <f>VLOOKUP(#REF!,[1]科研成果奖励表!$B$2:$L$45,7,0)</f>
        <v>#REF!</v>
      </c>
      <c r="N157" s="158" t="e">
        <f>#REF!+#REF!</f>
        <v>#REF!</v>
      </c>
      <c r="O157" s="158"/>
      <c r="P157" s="151"/>
    </row>
    <row r="158" spans="1:16" ht="25" customHeight="1" x14ac:dyDescent="0.25">
      <c r="A158" s="151" t="s">
        <v>2765</v>
      </c>
      <c r="B158" s="151" t="s">
        <v>2766</v>
      </c>
      <c r="C158" s="46" t="s">
        <v>2749</v>
      </c>
      <c r="D158" s="18" t="s">
        <v>121</v>
      </c>
      <c r="E158" s="46" t="s">
        <v>2772</v>
      </c>
      <c r="F158" s="18" t="s">
        <v>1520</v>
      </c>
      <c r="G158" s="46" t="s">
        <v>29</v>
      </c>
      <c r="H158" s="18" t="s">
        <v>30</v>
      </c>
      <c r="I158" s="46" t="s">
        <v>3345</v>
      </c>
      <c r="J158" s="46" t="s">
        <v>124</v>
      </c>
      <c r="K158" s="18" t="s">
        <v>133</v>
      </c>
      <c r="L158" s="18" t="s">
        <v>23</v>
      </c>
      <c r="M158" s="157" t="e">
        <f>VLOOKUP(#REF!,[1]科研成果奖励表!$B$2:$L$45,7,0)</f>
        <v>#REF!</v>
      </c>
      <c r="N158" s="158" t="e">
        <f>#REF!+#REF!</f>
        <v>#REF!</v>
      </c>
      <c r="O158" s="158"/>
      <c r="P158" s="151"/>
    </row>
    <row r="159" spans="1:16" ht="25" customHeight="1" x14ac:dyDescent="0.25">
      <c r="A159" s="151" t="s">
        <v>2765</v>
      </c>
      <c r="B159" s="151" t="s">
        <v>2766</v>
      </c>
      <c r="C159" s="46" t="s">
        <v>2558</v>
      </c>
      <c r="D159" s="18" t="s">
        <v>26</v>
      </c>
      <c r="E159" s="46" t="s">
        <v>2773</v>
      </c>
      <c r="F159" s="18" t="s">
        <v>964</v>
      </c>
      <c r="G159" s="46" t="s">
        <v>29</v>
      </c>
      <c r="H159" s="18" t="s">
        <v>442</v>
      </c>
      <c r="I159" s="46" t="s">
        <v>3213</v>
      </c>
      <c r="J159" s="46" t="s">
        <v>31</v>
      </c>
      <c r="K159" s="18" t="s">
        <v>2256</v>
      </c>
      <c r="L159" s="18" t="s">
        <v>23</v>
      </c>
      <c r="M159" s="157" t="e">
        <f>VLOOKUP(#REF!,[1]科研成果奖励表!$B$2:$L$45,7,0)</f>
        <v>#REF!</v>
      </c>
      <c r="N159" s="158" t="e">
        <f>#REF!+#REF!</f>
        <v>#REF!</v>
      </c>
      <c r="O159" s="158"/>
      <c r="P159" s="151"/>
    </row>
    <row r="160" spans="1:16" ht="25" customHeight="1" x14ac:dyDescent="0.25">
      <c r="A160" s="151" t="s">
        <v>2765</v>
      </c>
      <c r="B160" s="151" t="s">
        <v>2766</v>
      </c>
      <c r="C160" s="46" t="s">
        <v>2774</v>
      </c>
      <c r="D160" s="18" t="s">
        <v>26</v>
      </c>
      <c r="E160" s="46" t="s">
        <v>585</v>
      </c>
      <c r="F160" s="18" t="s">
        <v>476</v>
      </c>
      <c r="G160" s="46" t="s">
        <v>586</v>
      </c>
      <c r="H160" s="18" t="s">
        <v>442</v>
      </c>
      <c r="I160" s="46" t="s">
        <v>3213</v>
      </c>
      <c r="J160" s="46" t="s">
        <v>474</v>
      </c>
      <c r="K160" s="18" t="s">
        <v>23</v>
      </c>
      <c r="L160" s="18" t="s">
        <v>274</v>
      </c>
      <c r="M160" s="157" t="e">
        <f>VLOOKUP(#REF!,[1]科研成果奖励表!$B$2:$L$45,7,0)</f>
        <v>#REF!</v>
      </c>
      <c r="N160" s="158" t="e">
        <f>#REF!+#REF!</f>
        <v>#REF!</v>
      </c>
      <c r="O160" s="158"/>
      <c r="P160" s="151"/>
    </row>
    <row r="161" spans="1:16" ht="25" customHeight="1" x14ac:dyDescent="0.25">
      <c r="A161" s="151" t="s">
        <v>2788</v>
      </c>
      <c r="B161" s="151" t="s">
        <v>2789</v>
      </c>
      <c r="C161" s="46" t="s">
        <v>2790</v>
      </c>
      <c r="D161" s="18" t="s">
        <v>17</v>
      </c>
      <c r="E161" s="46" t="s">
        <v>581</v>
      </c>
      <c r="F161" s="18" t="s">
        <v>227</v>
      </c>
      <c r="G161" s="46" t="s">
        <v>2791</v>
      </c>
      <c r="H161" s="18" t="s">
        <v>21</v>
      </c>
      <c r="I161" s="46" t="s">
        <v>3456</v>
      </c>
      <c r="J161" s="46" t="s">
        <v>132</v>
      </c>
      <c r="K161" s="18" t="s">
        <v>133</v>
      </c>
      <c r="L161" s="18" t="s">
        <v>23</v>
      </c>
      <c r="M161" s="157">
        <v>30</v>
      </c>
      <c r="N161" s="158">
        <v>203.64</v>
      </c>
      <c r="O161" s="158">
        <v>132.38999999999999</v>
      </c>
      <c r="P161" s="151"/>
    </row>
    <row r="162" spans="1:16" ht="25" customHeight="1" x14ac:dyDescent="0.25">
      <c r="A162" s="151" t="s">
        <v>2788</v>
      </c>
      <c r="B162" s="151" t="s">
        <v>2789</v>
      </c>
      <c r="C162" s="46" t="s">
        <v>2792</v>
      </c>
      <c r="D162" s="18" t="s">
        <v>17</v>
      </c>
      <c r="E162" s="46" t="s">
        <v>581</v>
      </c>
      <c r="F162" s="18" t="s">
        <v>187</v>
      </c>
      <c r="G162" s="46" t="s">
        <v>582</v>
      </c>
      <c r="H162" s="18" t="s">
        <v>21</v>
      </c>
      <c r="I162" s="46" t="s">
        <v>3308</v>
      </c>
      <c r="J162" s="46" t="s">
        <v>132</v>
      </c>
      <c r="K162" s="18" t="s">
        <v>133</v>
      </c>
      <c r="L162" s="18" t="s">
        <v>23</v>
      </c>
      <c r="M162" s="157" t="e">
        <f>VLOOKUP(#REF!,[1]科研成果奖励表!$B$2:$L$45,7,0)</f>
        <v>#REF!</v>
      </c>
      <c r="N162" s="158" t="e">
        <f>#REF!+#REF!</f>
        <v>#REF!</v>
      </c>
      <c r="O162" s="158"/>
      <c r="P162" s="151"/>
    </row>
    <row r="163" spans="1:16" ht="25" customHeight="1" x14ac:dyDescent="0.25">
      <c r="A163" s="151" t="s">
        <v>2788</v>
      </c>
      <c r="B163" s="151" t="s">
        <v>2789</v>
      </c>
      <c r="C163" s="46" t="s">
        <v>2793</v>
      </c>
      <c r="D163" s="18" t="s">
        <v>17</v>
      </c>
      <c r="E163" s="46" t="s">
        <v>581</v>
      </c>
      <c r="F163" s="18" t="s">
        <v>103</v>
      </c>
      <c r="G163" s="46" t="s">
        <v>582</v>
      </c>
      <c r="H163" s="18" t="s">
        <v>21</v>
      </c>
      <c r="I163" s="46" t="s">
        <v>3308</v>
      </c>
      <c r="J163" s="46" t="s">
        <v>132</v>
      </c>
      <c r="K163" s="18" t="s">
        <v>133</v>
      </c>
      <c r="L163" s="18" t="s">
        <v>23</v>
      </c>
      <c r="M163" s="157" t="e">
        <f>VLOOKUP(#REF!,[1]科研成果奖励表!$B$2:$L$45,7,0)</f>
        <v>#REF!</v>
      </c>
      <c r="N163" s="158" t="e">
        <f>#REF!+#REF!</f>
        <v>#REF!</v>
      </c>
      <c r="O163" s="158"/>
      <c r="P163" s="151"/>
    </row>
    <row r="164" spans="1:16" ht="25" customHeight="1" x14ac:dyDescent="0.25">
      <c r="A164" s="151" t="s">
        <v>2788</v>
      </c>
      <c r="B164" s="151" t="s">
        <v>2789</v>
      </c>
      <c r="C164" s="46" t="s">
        <v>2794</v>
      </c>
      <c r="D164" s="18" t="s">
        <v>17</v>
      </c>
      <c r="E164" s="46" t="s">
        <v>581</v>
      </c>
      <c r="F164" s="18" t="s">
        <v>227</v>
      </c>
      <c r="G164" s="46" t="s">
        <v>582</v>
      </c>
      <c r="H164" s="18" t="s">
        <v>21</v>
      </c>
      <c r="I164" s="46" t="s">
        <v>3308</v>
      </c>
      <c r="J164" s="46" t="s">
        <v>132</v>
      </c>
      <c r="K164" s="18" t="s">
        <v>133</v>
      </c>
      <c r="L164" s="18" t="s">
        <v>23</v>
      </c>
      <c r="M164" s="157" t="e">
        <f>VLOOKUP(#REF!,[1]科研成果奖励表!$B$2:$L$45,7,0)</f>
        <v>#REF!</v>
      </c>
      <c r="N164" s="158" t="e">
        <f>#REF!+#REF!</f>
        <v>#REF!</v>
      </c>
      <c r="O164" s="158"/>
      <c r="P164" s="151"/>
    </row>
    <row r="165" spans="1:16" ht="25" customHeight="1" x14ac:dyDescent="0.25">
      <c r="A165" s="151" t="s">
        <v>2788</v>
      </c>
      <c r="B165" s="151" t="s">
        <v>2789</v>
      </c>
      <c r="C165" s="46" t="s">
        <v>2795</v>
      </c>
      <c r="D165" s="18" t="s">
        <v>17</v>
      </c>
      <c r="E165" s="46" t="s">
        <v>581</v>
      </c>
      <c r="F165" s="18" t="s">
        <v>98</v>
      </c>
      <c r="G165" s="46" t="s">
        <v>2796</v>
      </c>
      <c r="H165" s="18" t="s">
        <v>21</v>
      </c>
      <c r="I165" s="46" t="s">
        <v>3308</v>
      </c>
      <c r="J165" s="46" t="s">
        <v>132</v>
      </c>
      <c r="K165" s="18" t="s">
        <v>133</v>
      </c>
      <c r="L165" s="18" t="s">
        <v>23</v>
      </c>
      <c r="M165" s="157" t="e">
        <f>VLOOKUP(#REF!,[1]科研成果奖励表!$B$2:$L$45,7,0)</f>
        <v>#REF!</v>
      </c>
      <c r="N165" s="158" t="e">
        <f>#REF!+#REF!</f>
        <v>#REF!</v>
      </c>
      <c r="O165" s="158"/>
      <c r="P165" s="151"/>
    </row>
    <row r="166" spans="1:16" ht="25" customHeight="1" x14ac:dyDescent="0.25">
      <c r="A166" s="151" t="s">
        <v>2788</v>
      </c>
      <c r="B166" s="151" t="s">
        <v>2789</v>
      </c>
      <c r="C166" s="46" t="s">
        <v>2797</v>
      </c>
      <c r="D166" s="18" t="s">
        <v>17</v>
      </c>
      <c r="E166" s="46" t="s">
        <v>581</v>
      </c>
      <c r="F166" s="18" t="s">
        <v>98</v>
      </c>
      <c r="G166" s="46" t="s">
        <v>2796</v>
      </c>
      <c r="H166" s="18" t="s">
        <v>21</v>
      </c>
      <c r="I166" s="46" t="s">
        <v>3308</v>
      </c>
      <c r="J166" s="46" t="s">
        <v>132</v>
      </c>
      <c r="K166" s="18" t="s">
        <v>133</v>
      </c>
      <c r="L166" s="18" t="s">
        <v>23</v>
      </c>
      <c r="M166" s="157" t="e">
        <f>VLOOKUP(#REF!,[1]科研成果奖励表!$B$2:$L$45,7,0)</f>
        <v>#REF!</v>
      </c>
      <c r="N166" s="158" t="e">
        <f>#REF!+#REF!</f>
        <v>#REF!</v>
      </c>
      <c r="O166" s="158"/>
      <c r="P166" s="151"/>
    </row>
    <row r="167" spans="1:16" ht="25" customHeight="1" x14ac:dyDescent="0.25">
      <c r="A167" s="151" t="s">
        <v>2788</v>
      </c>
      <c r="B167" s="151" t="s">
        <v>2789</v>
      </c>
      <c r="C167" s="46" t="s">
        <v>2798</v>
      </c>
      <c r="D167" s="18" t="s">
        <v>17</v>
      </c>
      <c r="E167" s="46" t="s">
        <v>581</v>
      </c>
      <c r="F167" s="18" t="s">
        <v>103</v>
      </c>
      <c r="G167" s="46" t="s">
        <v>2796</v>
      </c>
      <c r="H167" s="18" t="s">
        <v>21</v>
      </c>
      <c r="I167" s="46" t="s">
        <v>3308</v>
      </c>
      <c r="J167" s="46" t="s">
        <v>132</v>
      </c>
      <c r="K167" s="18" t="s">
        <v>133</v>
      </c>
      <c r="L167" s="18" t="s">
        <v>23</v>
      </c>
      <c r="M167" s="157" t="e">
        <f>VLOOKUP(#REF!,[1]科研成果奖励表!$B$2:$L$45,7,0)</f>
        <v>#REF!</v>
      </c>
      <c r="N167" s="158" t="e">
        <f>#REF!+#REF!</f>
        <v>#REF!</v>
      </c>
      <c r="O167" s="158"/>
      <c r="P167" s="151"/>
    </row>
    <row r="168" spans="1:16" ht="25" customHeight="1" x14ac:dyDescent="0.25">
      <c r="A168" s="151" t="s">
        <v>2788</v>
      </c>
      <c r="B168" s="151" t="s">
        <v>2789</v>
      </c>
      <c r="C168" s="46" t="s">
        <v>2799</v>
      </c>
      <c r="D168" s="18" t="s">
        <v>17</v>
      </c>
      <c r="E168" s="46" t="s">
        <v>581</v>
      </c>
      <c r="F168" s="18" t="s">
        <v>89</v>
      </c>
      <c r="G168" s="46" t="s">
        <v>2796</v>
      </c>
      <c r="H168" s="18" t="s">
        <v>21</v>
      </c>
      <c r="I168" s="46" t="s">
        <v>3308</v>
      </c>
      <c r="J168" s="46" t="s">
        <v>132</v>
      </c>
      <c r="K168" s="18" t="s">
        <v>133</v>
      </c>
      <c r="L168" s="18" t="s">
        <v>23</v>
      </c>
      <c r="M168" s="157" t="e">
        <f>VLOOKUP(#REF!,[1]科研成果奖励表!$B$2:$L$45,7,0)</f>
        <v>#REF!</v>
      </c>
      <c r="N168" s="158" t="e">
        <f>#REF!+#REF!</f>
        <v>#REF!</v>
      </c>
      <c r="O168" s="158"/>
      <c r="P168" s="151"/>
    </row>
    <row r="169" spans="1:16" ht="25" customHeight="1" x14ac:dyDescent="0.25">
      <c r="A169" s="151" t="s">
        <v>2788</v>
      </c>
      <c r="B169" s="151" t="s">
        <v>2789</v>
      </c>
      <c r="C169" s="46" t="s">
        <v>2800</v>
      </c>
      <c r="D169" s="18" t="s">
        <v>17</v>
      </c>
      <c r="E169" s="46" t="s">
        <v>581</v>
      </c>
      <c r="F169" s="18" t="s">
        <v>19</v>
      </c>
      <c r="G169" s="46" t="s">
        <v>2796</v>
      </c>
      <c r="H169" s="18" t="s">
        <v>21</v>
      </c>
      <c r="I169" s="46" t="s">
        <v>3308</v>
      </c>
      <c r="J169" s="46" t="s">
        <v>132</v>
      </c>
      <c r="K169" s="18" t="s">
        <v>133</v>
      </c>
      <c r="L169" s="18" t="s">
        <v>23</v>
      </c>
      <c r="M169" s="157" t="e">
        <f>VLOOKUP(#REF!,[1]科研成果奖励表!$B$2:$L$45,7,0)</f>
        <v>#REF!</v>
      </c>
      <c r="N169" s="158" t="e">
        <f>#REF!+#REF!</f>
        <v>#REF!</v>
      </c>
      <c r="O169" s="158"/>
      <c r="P169" s="151"/>
    </row>
    <row r="170" spans="1:16" ht="25" customHeight="1" x14ac:dyDescent="0.25">
      <c r="A170" s="151" t="s">
        <v>2788</v>
      </c>
      <c r="B170" s="151" t="s">
        <v>2789</v>
      </c>
      <c r="C170" s="46" t="s">
        <v>2801</v>
      </c>
      <c r="D170" s="18" t="s">
        <v>17</v>
      </c>
      <c r="E170" s="46" t="s">
        <v>581</v>
      </c>
      <c r="F170" s="18" t="s">
        <v>180</v>
      </c>
      <c r="G170" s="46" t="s">
        <v>582</v>
      </c>
      <c r="H170" s="18" t="s">
        <v>21</v>
      </c>
      <c r="I170" s="46" t="s">
        <v>3308</v>
      </c>
      <c r="J170" s="46" t="s">
        <v>132</v>
      </c>
      <c r="K170" s="18" t="s">
        <v>133</v>
      </c>
      <c r="L170" s="18" t="s">
        <v>23</v>
      </c>
      <c r="M170" s="157" t="e">
        <f>VLOOKUP(#REF!,[1]科研成果奖励表!$B$2:$L$45,7,0)</f>
        <v>#REF!</v>
      </c>
      <c r="N170" s="158" t="e">
        <f>#REF!+#REF!</f>
        <v>#REF!</v>
      </c>
      <c r="O170" s="158"/>
      <c r="P170" s="151"/>
    </row>
    <row r="171" spans="1:16" ht="25" customHeight="1" x14ac:dyDescent="0.25">
      <c r="A171" s="151" t="s">
        <v>2788</v>
      </c>
      <c r="B171" s="151" t="s">
        <v>2789</v>
      </c>
      <c r="C171" s="46" t="s">
        <v>2802</v>
      </c>
      <c r="D171" s="18" t="s">
        <v>17</v>
      </c>
      <c r="E171" s="46" t="s">
        <v>581</v>
      </c>
      <c r="F171" s="18" t="s">
        <v>272</v>
      </c>
      <c r="G171" s="46" t="s">
        <v>582</v>
      </c>
      <c r="H171" s="18" t="s">
        <v>21</v>
      </c>
      <c r="I171" s="46" t="s">
        <v>3308</v>
      </c>
      <c r="J171" s="46" t="s">
        <v>132</v>
      </c>
      <c r="K171" s="18" t="s">
        <v>133</v>
      </c>
      <c r="L171" s="18" t="s">
        <v>23</v>
      </c>
      <c r="M171" s="157" t="e">
        <f>VLOOKUP(#REF!,[1]科研成果奖励表!$B$2:$L$45,7,0)</f>
        <v>#REF!</v>
      </c>
      <c r="N171" s="158" t="e">
        <f>#REF!+#REF!</f>
        <v>#REF!</v>
      </c>
      <c r="O171" s="158"/>
      <c r="P171" s="151"/>
    </row>
    <row r="172" spans="1:16" ht="36" x14ac:dyDescent="0.25">
      <c r="A172" s="151" t="s">
        <v>2788</v>
      </c>
      <c r="B172" s="151" t="s">
        <v>2789</v>
      </c>
      <c r="C172" s="46" t="s">
        <v>2803</v>
      </c>
      <c r="D172" s="18" t="s">
        <v>17</v>
      </c>
      <c r="E172" s="46" t="s">
        <v>2804</v>
      </c>
      <c r="F172" s="18" t="s">
        <v>109</v>
      </c>
      <c r="G172" s="46" t="s">
        <v>2805</v>
      </c>
      <c r="H172" s="18" t="s">
        <v>21</v>
      </c>
      <c r="I172" s="46" t="s">
        <v>3258</v>
      </c>
      <c r="J172" s="46" t="s">
        <v>105</v>
      </c>
      <c r="K172" s="18" t="s">
        <v>23</v>
      </c>
      <c r="L172" s="18" t="s">
        <v>106</v>
      </c>
      <c r="M172" s="157" t="e">
        <f>VLOOKUP(#REF!,[1]科研成果奖励表!$B$2:$L$45,7,0)</f>
        <v>#REF!</v>
      </c>
      <c r="N172" s="158" t="e">
        <f>#REF!+#REF!</f>
        <v>#REF!</v>
      </c>
      <c r="O172" s="158"/>
      <c r="P172" s="151"/>
    </row>
    <row r="173" spans="1:16" ht="25" customHeight="1" x14ac:dyDescent="0.25">
      <c r="A173" s="151" t="s">
        <v>2788</v>
      </c>
      <c r="B173" s="151" t="s">
        <v>2789</v>
      </c>
      <c r="C173" s="46" t="s">
        <v>2806</v>
      </c>
      <c r="D173" s="18" t="s">
        <v>17</v>
      </c>
      <c r="E173" s="46" t="s">
        <v>581</v>
      </c>
      <c r="F173" s="18" t="s">
        <v>19</v>
      </c>
      <c r="G173" s="46" t="s">
        <v>2796</v>
      </c>
      <c r="H173" s="18" t="s">
        <v>21</v>
      </c>
      <c r="I173" s="46" t="s">
        <v>3308</v>
      </c>
      <c r="J173" s="46" t="s">
        <v>132</v>
      </c>
      <c r="K173" s="18" t="s">
        <v>133</v>
      </c>
      <c r="L173" s="18" t="s">
        <v>23</v>
      </c>
      <c r="M173" s="157" t="e">
        <f>VLOOKUP(#REF!,[1]科研成果奖励表!$B$2:$L$45,7,0)</f>
        <v>#REF!</v>
      </c>
      <c r="N173" s="158" t="e">
        <f>#REF!+#REF!</f>
        <v>#REF!</v>
      </c>
      <c r="O173" s="158"/>
      <c r="P173" s="151"/>
    </row>
    <row r="174" spans="1:16" ht="25" customHeight="1" x14ac:dyDescent="0.25">
      <c r="A174" s="151" t="s">
        <v>2788</v>
      </c>
      <c r="B174" s="151" t="s">
        <v>2789</v>
      </c>
      <c r="C174" s="46" t="s">
        <v>2774</v>
      </c>
      <c r="D174" s="18" t="s">
        <v>26</v>
      </c>
      <c r="E174" s="46" t="s">
        <v>585</v>
      </c>
      <c r="F174" s="18" t="s">
        <v>1576</v>
      </c>
      <c r="G174" s="46" t="s">
        <v>2807</v>
      </c>
      <c r="H174" s="18" t="s">
        <v>50</v>
      </c>
      <c r="I174" s="46" t="s">
        <v>3211</v>
      </c>
      <c r="J174" s="46" t="s">
        <v>474</v>
      </c>
      <c r="K174" s="18" t="s">
        <v>23</v>
      </c>
      <c r="L174" s="18" t="s">
        <v>632</v>
      </c>
      <c r="M174" s="157" t="e">
        <f>VLOOKUP(#REF!,[1]科研成果奖励表!$B$2:$L$45,7,0)</f>
        <v>#REF!</v>
      </c>
      <c r="N174" s="158" t="e">
        <f>#REF!+#REF!</f>
        <v>#REF!</v>
      </c>
      <c r="O174" s="158"/>
      <c r="P174" s="151"/>
    </row>
    <row r="175" spans="1:16" ht="25" customHeight="1" x14ac:dyDescent="0.25">
      <c r="A175" s="151" t="s">
        <v>2788</v>
      </c>
      <c r="B175" s="151" t="s">
        <v>2789</v>
      </c>
      <c r="C175" s="46" t="s">
        <v>636</v>
      </c>
      <c r="D175" s="18" t="s">
        <v>26</v>
      </c>
      <c r="E175" s="46" t="s">
        <v>53</v>
      </c>
      <c r="F175" s="18" t="s">
        <v>1171</v>
      </c>
      <c r="G175" s="46" t="s">
        <v>638</v>
      </c>
      <c r="H175" s="18" t="s">
        <v>50</v>
      </c>
      <c r="I175" s="46" t="s">
        <v>3211</v>
      </c>
      <c r="J175" s="46" t="s">
        <v>72</v>
      </c>
      <c r="K175" s="18" t="s">
        <v>267</v>
      </c>
      <c r="L175" s="18" t="s">
        <v>23</v>
      </c>
      <c r="M175" s="157" t="e">
        <f>VLOOKUP(#REF!,[1]科研成果奖励表!$B$2:$L$45,7,0)</f>
        <v>#REF!</v>
      </c>
      <c r="N175" s="158" t="e">
        <f>#REF!+#REF!</f>
        <v>#REF!</v>
      </c>
      <c r="O175" s="158"/>
      <c r="P175" s="151"/>
    </row>
    <row r="176" spans="1:16" ht="25" customHeight="1" x14ac:dyDescent="0.25">
      <c r="A176" s="151" t="s">
        <v>2788</v>
      </c>
      <c r="B176" s="151" t="s">
        <v>2789</v>
      </c>
      <c r="C176" s="46" t="s">
        <v>2558</v>
      </c>
      <c r="D176" s="18" t="s">
        <v>26</v>
      </c>
      <c r="E176" s="46" t="s">
        <v>48</v>
      </c>
      <c r="F176" s="18" t="s">
        <v>1576</v>
      </c>
      <c r="G176" s="46" t="s">
        <v>2694</v>
      </c>
      <c r="H176" s="18" t="s">
        <v>50</v>
      </c>
      <c r="I176" s="46" t="s">
        <v>3235</v>
      </c>
      <c r="J176" s="46" t="s">
        <v>31</v>
      </c>
      <c r="K176" s="18" t="s">
        <v>790</v>
      </c>
      <c r="L176" s="18" t="s">
        <v>23</v>
      </c>
      <c r="M176" s="157" t="e">
        <f>VLOOKUP(#REF!,[1]科研成果奖励表!$B$2:$L$45,7,0)</f>
        <v>#REF!</v>
      </c>
      <c r="N176" s="158" t="e">
        <f>#REF!+#REF!</f>
        <v>#REF!</v>
      </c>
      <c r="O176" s="158"/>
      <c r="P176" s="151"/>
    </row>
    <row r="177" spans="1:16" ht="25" customHeight="1" x14ac:dyDescent="0.25">
      <c r="A177" s="151" t="s">
        <v>2788</v>
      </c>
      <c r="B177" s="151" t="s">
        <v>2789</v>
      </c>
      <c r="C177" s="46" t="s">
        <v>2808</v>
      </c>
      <c r="D177" s="18" t="s">
        <v>40</v>
      </c>
      <c r="E177" s="46" t="s">
        <v>593</v>
      </c>
      <c r="F177" s="18" t="s">
        <v>345</v>
      </c>
      <c r="G177" s="46" t="s">
        <v>2809</v>
      </c>
      <c r="H177" s="18" t="s">
        <v>21</v>
      </c>
      <c r="I177" s="46" t="s">
        <v>3457</v>
      </c>
      <c r="J177" s="46" t="s">
        <v>596</v>
      </c>
      <c r="K177" s="18" t="s">
        <v>23</v>
      </c>
      <c r="L177" s="18" t="s">
        <v>2810</v>
      </c>
      <c r="M177" s="157" t="e">
        <f>VLOOKUP(#REF!,[1]科研成果奖励表!$B$2:$L$45,7,0)</f>
        <v>#REF!</v>
      </c>
      <c r="N177" s="158" t="e">
        <f>#REF!+#REF!</f>
        <v>#REF!</v>
      </c>
      <c r="O177" s="158"/>
      <c r="P177" s="151"/>
    </row>
    <row r="178" spans="1:16" ht="25" customHeight="1" x14ac:dyDescent="0.25">
      <c r="A178" s="151" t="s">
        <v>2788</v>
      </c>
      <c r="B178" s="151" t="s">
        <v>2789</v>
      </c>
      <c r="C178" s="46" t="s">
        <v>2811</v>
      </c>
      <c r="D178" s="18" t="s">
        <v>40</v>
      </c>
      <c r="E178" s="46" t="s">
        <v>593</v>
      </c>
      <c r="F178" s="18" t="s">
        <v>843</v>
      </c>
      <c r="G178" s="46" t="s">
        <v>2812</v>
      </c>
      <c r="H178" s="18" t="s">
        <v>222</v>
      </c>
      <c r="I178" s="46" t="s">
        <v>3431</v>
      </c>
      <c r="J178" s="46" t="s">
        <v>596</v>
      </c>
      <c r="K178" s="18" t="s">
        <v>23</v>
      </c>
      <c r="L178" s="18" t="s">
        <v>2813</v>
      </c>
      <c r="M178" s="157" t="e">
        <f>VLOOKUP(#REF!,[1]科研成果奖励表!$B$2:$L$45,7,0)</f>
        <v>#REF!</v>
      </c>
      <c r="N178" s="158" t="e">
        <f>#REF!+#REF!</f>
        <v>#REF!</v>
      </c>
      <c r="O178" s="158"/>
      <c r="P178" s="151"/>
    </row>
    <row r="179" spans="1:16" ht="25" customHeight="1" x14ac:dyDescent="0.25">
      <c r="A179" s="160" t="s">
        <v>2814</v>
      </c>
      <c r="B179" s="160" t="s">
        <v>15</v>
      </c>
      <c r="C179" s="47" t="s">
        <v>2873</v>
      </c>
      <c r="D179" s="19" t="s">
        <v>121</v>
      </c>
      <c r="E179" s="47" t="s">
        <v>902</v>
      </c>
      <c r="F179" s="18" t="s">
        <v>1683</v>
      </c>
      <c r="G179" s="46" t="s">
        <v>29</v>
      </c>
      <c r="H179" s="18" t="s">
        <v>84</v>
      </c>
      <c r="I179" s="53" t="s">
        <v>3458</v>
      </c>
      <c r="J179" s="47" t="s">
        <v>124</v>
      </c>
      <c r="K179" s="18" t="s">
        <v>267</v>
      </c>
      <c r="L179" s="18" t="s">
        <v>23</v>
      </c>
      <c r="M179" s="157">
        <v>15</v>
      </c>
      <c r="N179" s="158">
        <v>37.950000000000003</v>
      </c>
      <c r="O179" s="158">
        <v>0</v>
      </c>
      <c r="P179" s="151"/>
    </row>
    <row r="180" spans="1:16" ht="25" customHeight="1" x14ac:dyDescent="0.25">
      <c r="A180" s="160" t="s">
        <v>2814</v>
      </c>
      <c r="B180" s="160" t="s">
        <v>15</v>
      </c>
      <c r="C180" s="47" t="s">
        <v>2580</v>
      </c>
      <c r="D180" s="19" t="s">
        <v>2872</v>
      </c>
      <c r="E180" s="47" t="s">
        <v>2581</v>
      </c>
      <c r="F180" s="18" t="s">
        <v>1711</v>
      </c>
      <c r="G180" s="46" t="s">
        <v>2815</v>
      </c>
      <c r="H180" s="18" t="s">
        <v>30</v>
      </c>
      <c r="I180" s="53" t="s">
        <v>3409</v>
      </c>
      <c r="J180" s="47" t="s">
        <v>72</v>
      </c>
      <c r="K180" s="18" t="s">
        <v>287</v>
      </c>
      <c r="L180" s="18" t="s">
        <v>23</v>
      </c>
      <c r="M180" s="157" t="e">
        <f>VLOOKUP(#REF!,[1]科研成果奖励表!$B$2:$L$45,7,0)</f>
        <v>#REF!</v>
      </c>
      <c r="N180" s="158" t="e">
        <f>#REF!+#REF!</f>
        <v>#REF!</v>
      </c>
      <c r="O180" s="158"/>
      <c r="P180" s="151"/>
    </row>
    <row r="181" spans="1:16" ht="25" customHeight="1" x14ac:dyDescent="0.25">
      <c r="A181" s="160" t="s">
        <v>2814</v>
      </c>
      <c r="B181" s="160" t="s">
        <v>15</v>
      </c>
      <c r="C181" s="47" t="s">
        <v>2874</v>
      </c>
      <c r="D181" s="19" t="s">
        <v>2872</v>
      </c>
      <c r="E181" s="47" t="s">
        <v>53</v>
      </c>
      <c r="F181" s="18" t="s">
        <v>1711</v>
      </c>
      <c r="G181" s="46" t="s">
        <v>2816</v>
      </c>
      <c r="H181" s="18" t="s">
        <v>111</v>
      </c>
      <c r="I181" s="53" t="s">
        <v>3459</v>
      </c>
      <c r="J181" s="47" t="s">
        <v>72</v>
      </c>
      <c r="K181" s="18" t="s">
        <v>117</v>
      </c>
      <c r="L181" s="18" t="s">
        <v>23</v>
      </c>
      <c r="M181" s="157" t="e">
        <f>VLOOKUP(#REF!,[1]科研成果奖励表!$B$2:$L$45,7,0)</f>
        <v>#REF!</v>
      </c>
      <c r="N181" s="158" t="e">
        <f>#REF!+#REF!</f>
        <v>#REF!</v>
      </c>
      <c r="O181" s="158"/>
      <c r="P181" s="151"/>
    </row>
    <row r="182" spans="1:16" ht="25" customHeight="1" x14ac:dyDescent="0.25">
      <c r="A182" s="160" t="s">
        <v>2814</v>
      </c>
      <c r="B182" s="160" t="s">
        <v>15</v>
      </c>
      <c r="C182" s="47" t="s">
        <v>2817</v>
      </c>
      <c r="D182" s="19" t="s">
        <v>40</v>
      </c>
      <c r="E182" s="47" t="s">
        <v>41</v>
      </c>
      <c r="F182" s="18" t="s">
        <v>2818</v>
      </c>
      <c r="G182" s="46" t="s">
        <v>29</v>
      </c>
      <c r="H182" s="18" t="s">
        <v>30</v>
      </c>
      <c r="I182" s="53" t="s">
        <v>3460</v>
      </c>
      <c r="J182" s="47" t="s">
        <v>399</v>
      </c>
      <c r="K182" s="18" t="s">
        <v>2819</v>
      </c>
      <c r="L182" s="18" t="s">
        <v>23</v>
      </c>
      <c r="M182" s="157" t="e">
        <f>VLOOKUP(#REF!,[1]科研成果奖励表!$B$2:$L$45,7,0)</f>
        <v>#REF!</v>
      </c>
      <c r="N182" s="158" t="e">
        <f>#REF!+#REF!</f>
        <v>#REF!</v>
      </c>
      <c r="O182" s="158"/>
      <c r="P182" s="151"/>
    </row>
    <row r="183" spans="1:16" ht="25" customHeight="1" x14ac:dyDescent="0.25">
      <c r="A183" s="160" t="s">
        <v>2814</v>
      </c>
      <c r="B183" s="160" t="s">
        <v>15</v>
      </c>
      <c r="C183" s="47" t="s">
        <v>2875</v>
      </c>
      <c r="D183" s="19" t="s">
        <v>47</v>
      </c>
      <c r="E183" s="47" t="s">
        <v>48</v>
      </c>
      <c r="F183" s="18" t="s">
        <v>263</v>
      </c>
      <c r="G183" s="46" t="s">
        <v>29</v>
      </c>
      <c r="H183" s="18" t="s">
        <v>153</v>
      </c>
      <c r="I183" s="18" t="s">
        <v>29</v>
      </c>
      <c r="J183" s="47" t="s">
        <v>51</v>
      </c>
      <c r="K183" s="18" t="s">
        <v>1512</v>
      </c>
      <c r="L183" s="18" t="s">
        <v>23</v>
      </c>
      <c r="M183" s="157" t="e">
        <f>VLOOKUP(#REF!,[1]科研成果奖励表!$B$2:$L$45,7,0)</f>
        <v>#REF!</v>
      </c>
      <c r="N183" s="158" t="e">
        <f>#REF!+#REF!</f>
        <v>#REF!</v>
      </c>
      <c r="O183" s="158"/>
      <c r="P183" s="151"/>
    </row>
    <row r="184" spans="1:16" ht="25" customHeight="1" x14ac:dyDescent="0.25">
      <c r="A184" s="151" t="s">
        <v>2820</v>
      </c>
      <c r="B184" s="151" t="s">
        <v>100</v>
      </c>
      <c r="C184" s="46" t="s">
        <v>2524</v>
      </c>
      <c r="D184" s="18" t="s">
        <v>121</v>
      </c>
      <c r="E184" s="46" t="s">
        <v>2525</v>
      </c>
      <c r="F184" s="18" t="s">
        <v>2652</v>
      </c>
      <c r="G184" s="46" t="s">
        <v>2526</v>
      </c>
      <c r="H184" s="18" t="s">
        <v>351</v>
      </c>
      <c r="I184" s="46" t="s">
        <v>3461</v>
      </c>
      <c r="J184" s="46" t="s">
        <v>124</v>
      </c>
      <c r="K184" s="18" t="s">
        <v>2821</v>
      </c>
      <c r="L184" s="18" t="s">
        <v>23</v>
      </c>
      <c r="M184" s="157">
        <v>20</v>
      </c>
      <c r="N184" s="158">
        <v>25.59</v>
      </c>
      <c r="O184" s="158">
        <v>2</v>
      </c>
      <c r="P184" s="151"/>
    </row>
    <row r="185" spans="1:16" ht="25" customHeight="1" x14ac:dyDescent="0.25">
      <c r="A185" s="151" t="s">
        <v>2820</v>
      </c>
      <c r="B185" s="151" t="s">
        <v>100</v>
      </c>
      <c r="C185" s="46" t="s">
        <v>2700</v>
      </c>
      <c r="D185" s="18" t="s">
        <v>121</v>
      </c>
      <c r="E185" s="46" t="s">
        <v>2525</v>
      </c>
      <c r="F185" s="18" t="s">
        <v>621</v>
      </c>
      <c r="G185" s="46" t="s">
        <v>2650</v>
      </c>
      <c r="H185" s="18" t="s">
        <v>442</v>
      </c>
      <c r="I185" s="46" t="s">
        <v>3462</v>
      </c>
      <c r="J185" s="46" t="s">
        <v>124</v>
      </c>
      <c r="K185" s="18" t="s">
        <v>2822</v>
      </c>
      <c r="L185" s="18" t="s">
        <v>23</v>
      </c>
      <c r="M185" s="157" t="e">
        <f>VLOOKUP(#REF!,[1]科研成果奖励表!$B$2:$L$45,7,0)</f>
        <v>#REF!</v>
      </c>
      <c r="N185" s="158" t="e">
        <f>#REF!+#REF!</f>
        <v>#REF!</v>
      </c>
      <c r="O185" s="158"/>
      <c r="P185" s="151"/>
    </row>
    <row r="186" spans="1:16" ht="25" customHeight="1" x14ac:dyDescent="0.25">
      <c r="A186" s="151" t="s">
        <v>2820</v>
      </c>
      <c r="B186" s="151" t="s">
        <v>100</v>
      </c>
      <c r="C186" s="46" t="s">
        <v>2823</v>
      </c>
      <c r="D186" s="18" t="s">
        <v>26</v>
      </c>
      <c r="E186" s="46" t="s">
        <v>1131</v>
      </c>
      <c r="F186" s="18" t="s">
        <v>345</v>
      </c>
      <c r="G186" s="46" t="s">
        <v>2824</v>
      </c>
      <c r="H186" s="18" t="s">
        <v>30</v>
      </c>
      <c r="I186" s="46" t="s">
        <v>3234</v>
      </c>
      <c r="J186" s="46" t="s">
        <v>72</v>
      </c>
      <c r="K186" s="18" t="s">
        <v>287</v>
      </c>
      <c r="L186" s="18" t="s">
        <v>23</v>
      </c>
      <c r="M186" s="157" t="e">
        <f>VLOOKUP(#REF!,[1]科研成果奖励表!$B$2:$L$45,7,0)</f>
        <v>#REF!</v>
      </c>
      <c r="N186" s="158" t="e">
        <f>#REF!+#REF!</f>
        <v>#REF!</v>
      </c>
      <c r="O186" s="158"/>
      <c r="P186" s="151"/>
    </row>
    <row r="187" spans="1:16" ht="25" customHeight="1" x14ac:dyDescent="0.25">
      <c r="A187" s="151" t="s">
        <v>2820</v>
      </c>
      <c r="B187" s="151" t="s">
        <v>100</v>
      </c>
      <c r="C187" s="46" t="s">
        <v>2825</v>
      </c>
      <c r="D187" s="18" t="s">
        <v>26</v>
      </c>
      <c r="E187" s="46" t="s">
        <v>69</v>
      </c>
      <c r="F187" s="18" t="s">
        <v>1008</v>
      </c>
      <c r="G187" s="46" t="s">
        <v>2826</v>
      </c>
      <c r="H187" s="18" t="s">
        <v>119</v>
      </c>
      <c r="I187" s="46" t="s">
        <v>3234</v>
      </c>
      <c r="J187" s="46" t="s">
        <v>72</v>
      </c>
      <c r="K187" s="18" t="s">
        <v>38</v>
      </c>
      <c r="L187" s="18" t="s">
        <v>23</v>
      </c>
      <c r="M187" s="157" t="e">
        <f>VLOOKUP(#REF!,[1]科研成果奖励表!$B$2:$L$45,7,0)</f>
        <v>#REF!</v>
      </c>
      <c r="N187" s="158" t="e">
        <f>#REF!+#REF!</f>
        <v>#REF!</v>
      </c>
      <c r="O187" s="158"/>
      <c r="P187" s="151"/>
    </row>
    <row r="188" spans="1:16" ht="25" customHeight="1" x14ac:dyDescent="0.25">
      <c r="A188" s="151" t="s">
        <v>2820</v>
      </c>
      <c r="B188" s="151" t="s">
        <v>100</v>
      </c>
      <c r="C188" s="46" t="s">
        <v>82</v>
      </c>
      <c r="D188" s="18" t="s">
        <v>26</v>
      </c>
      <c r="E188" s="46" t="s">
        <v>53</v>
      </c>
      <c r="F188" s="18" t="s">
        <v>83</v>
      </c>
      <c r="G188" s="46" t="s">
        <v>29</v>
      </c>
      <c r="H188" s="18" t="s">
        <v>309</v>
      </c>
      <c r="I188" s="46" t="s">
        <v>3213</v>
      </c>
      <c r="J188" s="46" t="s">
        <v>85</v>
      </c>
      <c r="K188" s="18" t="s">
        <v>23</v>
      </c>
      <c r="L188" s="18" t="s">
        <v>38</v>
      </c>
      <c r="M188" s="157" t="e">
        <f>VLOOKUP(#REF!,[1]科研成果奖励表!$B$2:$L$45,7,0)</f>
        <v>#REF!</v>
      </c>
      <c r="N188" s="158" t="e">
        <f>#REF!+#REF!</f>
        <v>#REF!</v>
      </c>
      <c r="O188" s="158"/>
      <c r="P188" s="151"/>
    </row>
    <row r="189" spans="1:16" ht="36" x14ac:dyDescent="0.25">
      <c r="A189" s="151" t="s">
        <v>2827</v>
      </c>
      <c r="B189" s="151" t="s">
        <v>387</v>
      </c>
      <c r="C189" s="46" t="s">
        <v>2828</v>
      </c>
      <c r="D189" s="18" t="s">
        <v>17</v>
      </c>
      <c r="E189" s="46" t="s">
        <v>2829</v>
      </c>
      <c r="F189" s="18" t="s">
        <v>109</v>
      </c>
      <c r="G189" s="46" t="s">
        <v>2830</v>
      </c>
      <c r="H189" s="18" t="s">
        <v>21</v>
      </c>
      <c r="I189" s="46" t="s">
        <v>3463</v>
      </c>
      <c r="J189" s="46" t="s">
        <v>105</v>
      </c>
      <c r="K189" s="18" t="s">
        <v>23</v>
      </c>
      <c r="L189" s="18" t="s">
        <v>106</v>
      </c>
      <c r="M189" s="157">
        <v>20</v>
      </c>
      <c r="N189" s="158">
        <v>56</v>
      </c>
      <c r="O189" s="158">
        <v>36</v>
      </c>
      <c r="P189" s="151"/>
    </row>
    <row r="190" spans="1:16" ht="25" customHeight="1" x14ac:dyDescent="0.25">
      <c r="A190" s="151" t="s">
        <v>2827</v>
      </c>
      <c r="B190" s="151" t="s">
        <v>387</v>
      </c>
      <c r="C190" s="46" t="s">
        <v>2831</v>
      </c>
      <c r="D190" s="18" t="s">
        <v>26</v>
      </c>
      <c r="E190" s="46" t="s">
        <v>2832</v>
      </c>
      <c r="F190" s="18" t="s">
        <v>49</v>
      </c>
      <c r="G190" s="46" t="s">
        <v>29</v>
      </c>
      <c r="H190" s="18" t="s">
        <v>21</v>
      </c>
      <c r="I190" s="46" t="s">
        <v>3464</v>
      </c>
      <c r="J190" s="46" t="s">
        <v>72</v>
      </c>
      <c r="K190" s="18" t="s">
        <v>24</v>
      </c>
      <c r="L190" s="18" t="s">
        <v>23</v>
      </c>
      <c r="M190" s="157" t="e">
        <f>VLOOKUP(#REF!,[1]科研成果奖励表!$B$2:$L$45,7,0)</f>
        <v>#REF!</v>
      </c>
      <c r="N190" s="158" t="e">
        <f>#REF!+#REF!</f>
        <v>#REF!</v>
      </c>
      <c r="O190" s="158"/>
      <c r="P190" s="151"/>
    </row>
    <row r="191" spans="1:16" ht="25" customHeight="1" x14ac:dyDescent="0.25">
      <c r="A191" s="151" t="s">
        <v>2827</v>
      </c>
      <c r="B191" s="151" t="s">
        <v>387</v>
      </c>
      <c r="C191" s="46" t="s">
        <v>2833</v>
      </c>
      <c r="D191" s="18" t="s">
        <v>26</v>
      </c>
      <c r="E191" s="46" t="s">
        <v>53</v>
      </c>
      <c r="F191" s="18" t="s">
        <v>83</v>
      </c>
      <c r="G191" s="46" t="s">
        <v>29</v>
      </c>
      <c r="H191" s="18" t="s">
        <v>264</v>
      </c>
      <c r="I191" s="46" t="s">
        <v>3211</v>
      </c>
      <c r="J191" s="46" t="s">
        <v>85</v>
      </c>
      <c r="K191" s="18" t="s">
        <v>23</v>
      </c>
      <c r="L191" s="18" t="s">
        <v>73</v>
      </c>
      <c r="M191" s="157" t="e">
        <f>VLOOKUP(#REF!,[1]科研成果奖励表!$B$2:$L$45,7,0)</f>
        <v>#REF!</v>
      </c>
      <c r="N191" s="158" t="e">
        <f>#REF!+#REF!</f>
        <v>#REF!</v>
      </c>
      <c r="O191" s="158"/>
      <c r="P191" s="151"/>
    </row>
    <row r="192" spans="1:16" ht="25" customHeight="1" x14ac:dyDescent="0.25">
      <c r="A192" s="18" t="s">
        <v>2834</v>
      </c>
      <c r="B192" s="18" t="s">
        <v>100</v>
      </c>
      <c r="C192" s="46" t="s">
        <v>2835</v>
      </c>
      <c r="D192" s="18" t="s">
        <v>17</v>
      </c>
      <c r="E192" s="46" t="s">
        <v>2836</v>
      </c>
      <c r="F192" s="18" t="s">
        <v>166</v>
      </c>
      <c r="G192" s="46" t="s">
        <v>2837</v>
      </c>
      <c r="H192" s="18" t="s">
        <v>21</v>
      </c>
      <c r="I192" s="46" t="s">
        <v>3297</v>
      </c>
      <c r="J192" s="46" t="s">
        <v>22</v>
      </c>
      <c r="K192" s="18" t="s">
        <v>23</v>
      </c>
      <c r="L192" s="18" t="s">
        <v>24</v>
      </c>
      <c r="M192" s="65">
        <v>20</v>
      </c>
      <c r="N192" s="73">
        <v>20</v>
      </c>
      <c r="O192" s="73">
        <v>0</v>
      </c>
      <c r="P192" s="18"/>
    </row>
    <row r="193" spans="1:16" ht="25" customHeight="1" x14ac:dyDescent="0.25">
      <c r="A193" s="151" t="s">
        <v>2838</v>
      </c>
      <c r="B193" s="151" t="s">
        <v>15</v>
      </c>
      <c r="C193" s="46" t="s">
        <v>2839</v>
      </c>
      <c r="D193" s="18" t="s">
        <v>17</v>
      </c>
      <c r="E193" s="46" t="s">
        <v>2840</v>
      </c>
      <c r="F193" s="18" t="s">
        <v>19</v>
      </c>
      <c r="G193" s="46" t="s">
        <v>1456</v>
      </c>
      <c r="H193" s="18" t="s">
        <v>21</v>
      </c>
      <c r="I193" s="46" t="s">
        <v>3466</v>
      </c>
      <c r="J193" s="46" t="s">
        <v>91</v>
      </c>
      <c r="K193" s="18" t="s">
        <v>92</v>
      </c>
      <c r="L193" s="18" t="s">
        <v>23</v>
      </c>
      <c r="M193" s="157">
        <v>30</v>
      </c>
      <c r="N193" s="158">
        <v>35.75</v>
      </c>
      <c r="O193" s="158">
        <v>0</v>
      </c>
      <c r="P193" s="151"/>
    </row>
    <row r="194" spans="1:16" ht="25" customHeight="1" x14ac:dyDescent="0.25">
      <c r="A194" s="151" t="s">
        <v>2838</v>
      </c>
      <c r="B194" s="151" t="s">
        <v>15</v>
      </c>
      <c r="C194" s="46" t="s">
        <v>2841</v>
      </c>
      <c r="D194" s="18" t="s">
        <v>17</v>
      </c>
      <c r="E194" s="46" t="s">
        <v>2842</v>
      </c>
      <c r="F194" s="18" t="s">
        <v>19</v>
      </c>
      <c r="G194" s="46" t="s">
        <v>2843</v>
      </c>
      <c r="H194" s="18" t="s">
        <v>21</v>
      </c>
      <c r="I194" s="46" t="s">
        <v>3467</v>
      </c>
      <c r="J194" s="46" t="s">
        <v>91</v>
      </c>
      <c r="K194" s="18" t="s">
        <v>92</v>
      </c>
      <c r="L194" s="18" t="s">
        <v>23</v>
      </c>
      <c r="M194" s="157" t="e">
        <f>VLOOKUP(#REF!,[1]科研成果奖励表!$B$2:$L$45,7,0)</f>
        <v>#REF!</v>
      </c>
      <c r="N194" s="158" t="e">
        <f>#REF!+#REF!</f>
        <v>#REF!</v>
      </c>
      <c r="O194" s="158"/>
      <c r="P194" s="151"/>
    </row>
    <row r="195" spans="1:16" ht="25" customHeight="1" x14ac:dyDescent="0.25">
      <c r="A195" s="151" t="s">
        <v>2838</v>
      </c>
      <c r="B195" s="151" t="s">
        <v>15</v>
      </c>
      <c r="C195" s="46" t="s">
        <v>1130</v>
      </c>
      <c r="D195" s="18" t="s">
        <v>26</v>
      </c>
      <c r="E195" s="46" t="s">
        <v>1227</v>
      </c>
      <c r="F195" s="18" t="s">
        <v>2063</v>
      </c>
      <c r="G195" s="46" t="s">
        <v>1229</v>
      </c>
      <c r="H195" s="18" t="s">
        <v>595</v>
      </c>
      <c r="I195" s="46" t="s">
        <v>3211</v>
      </c>
      <c r="J195" s="46" t="s">
        <v>72</v>
      </c>
      <c r="K195" s="18" t="s">
        <v>38</v>
      </c>
      <c r="L195" s="18" t="s">
        <v>23</v>
      </c>
      <c r="M195" s="157" t="e">
        <f>VLOOKUP(#REF!,[1]科研成果奖励表!$B$2:$L$45,7,0)</f>
        <v>#REF!</v>
      </c>
      <c r="N195" s="158" t="e">
        <f>#REF!+#REF!</f>
        <v>#REF!</v>
      </c>
      <c r="O195" s="158"/>
      <c r="P195" s="151"/>
    </row>
    <row r="196" spans="1:16" ht="25" customHeight="1" x14ac:dyDescent="0.25">
      <c r="A196" s="151" t="s">
        <v>2838</v>
      </c>
      <c r="B196" s="151" t="s">
        <v>15</v>
      </c>
      <c r="C196" s="46" t="s">
        <v>2575</v>
      </c>
      <c r="D196" s="18" t="s">
        <v>26</v>
      </c>
      <c r="E196" s="46" t="s">
        <v>620</v>
      </c>
      <c r="F196" s="18" t="s">
        <v>416</v>
      </c>
      <c r="G196" s="46" t="s">
        <v>2577</v>
      </c>
      <c r="H196" s="18" t="s">
        <v>44</v>
      </c>
      <c r="I196" s="46" t="s">
        <v>3211</v>
      </c>
      <c r="J196" s="46" t="s">
        <v>72</v>
      </c>
      <c r="K196" s="18" t="s">
        <v>73</v>
      </c>
      <c r="L196" s="18" t="s">
        <v>23</v>
      </c>
      <c r="M196" s="157" t="e">
        <f>VLOOKUP(#REF!,[1]科研成果奖励表!$B$2:$L$45,7,0)</f>
        <v>#REF!</v>
      </c>
      <c r="N196" s="158" t="e">
        <f>#REF!+#REF!</f>
        <v>#REF!</v>
      </c>
      <c r="O196" s="158"/>
      <c r="P196" s="151"/>
    </row>
    <row r="197" spans="1:16" ht="25" customHeight="1" x14ac:dyDescent="0.25">
      <c r="A197" s="151" t="s">
        <v>2838</v>
      </c>
      <c r="B197" s="151" t="s">
        <v>15</v>
      </c>
      <c r="C197" s="46" t="s">
        <v>2844</v>
      </c>
      <c r="D197" s="18" t="s">
        <v>121</v>
      </c>
      <c r="E197" s="46" t="s">
        <v>2845</v>
      </c>
      <c r="F197" s="18" t="s">
        <v>2063</v>
      </c>
      <c r="G197" s="46" t="s">
        <v>29</v>
      </c>
      <c r="H197" s="18" t="s">
        <v>21</v>
      </c>
      <c r="I197" s="46" t="s">
        <v>3468</v>
      </c>
      <c r="J197" s="46" t="s">
        <v>567</v>
      </c>
      <c r="K197" s="18" t="s">
        <v>2846</v>
      </c>
      <c r="L197" s="18" t="s">
        <v>23</v>
      </c>
      <c r="M197" s="157" t="e">
        <f>VLOOKUP(#REF!,[1]科研成果奖励表!$B$2:$L$45,7,0)</f>
        <v>#REF!</v>
      </c>
      <c r="N197" s="158" t="e">
        <f>#REF!+#REF!</f>
        <v>#REF!</v>
      </c>
      <c r="O197" s="158"/>
      <c r="P197" s="151"/>
    </row>
    <row r="198" spans="1:16" ht="25" customHeight="1" x14ac:dyDescent="0.25">
      <c r="A198" s="151" t="s">
        <v>2838</v>
      </c>
      <c r="B198" s="151" t="s">
        <v>15</v>
      </c>
      <c r="C198" s="46" t="s">
        <v>1868</v>
      </c>
      <c r="D198" s="18" t="s">
        <v>26</v>
      </c>
      <c r="E198" s="46" t="s">
        <v>1227</v>
      </c>
      <c r="F198" s="18" t="s">
        <v>2063</v>
      </c>
      <c r="G198" s="46" t="s">
        <v>1870</v>
      </c>
      <c r="H198" s="18" t="s">
        <v>222</v>
      </c>
      <c r="I198" s="46" t="s">
        <v>3211</v>
      </c>
      <c r="J198" s="46" t="s">
        <v>72</v>
      </c>
      <c r="K198" s="18" t="s">
        <v>45</v>
      </c>
      <c r="L198" s="18" t="s">
        <v>23</v>
      </c>
      <c r="M198" s="157" t="e">
        <f>VLOOKUP(#REF!,[1]科研成果奖励表!$B$2:$L$45,7,0)</f>
        <v>#REF!</v>
      </c>
      <c r="N198" s="158" t="e">
        <f>#REF!+#REF!</f>
        <v>#REF!</v>
      </c>
      <c r="O198" s="158"/>
      <c r="P198" s="151"/>
    </row>
    <row r="199" spans="1:16" ht="25" customHeight="1" x14ac:dyDescent="0.25">
      <c r="A199" s="18" t="s">
        <v>2847</v>
      </c>
      <c r="B199" s="18" t="s">
        <v>2848</v>
      </c>
      <c r="C199" s="46" t="s">
        <v>2559</v>
      </c>
      <c r="D199" s="18" t="s">
        <v>40</v>
      </c>
      <c r="E199" s="46" t="s">
        <v>593</v>
      </c>
      <c r="F199" s="18" t="s">
        <v>1425</v>
      </c>
      <c r="G199" s="46" t="s">
        <v>2707</v>
      </c>
      <c r="H199" s="18" t="s">
        <v>62</v>
      </c>
      <c r="I199" s="46" t="s">
        <v>3469</v>
      </c>
      <c r="J199" s="46" t="s">
        <v>596</v>
      </c>
      <c r="K199" s="18" t="s">
        <v>23</v>
      </c>
      <c r="L199" s="18" t="s">
        <v>2849</v>
      </c>
      <c r="M199" s="65">
        <v>30</v>
      </c>
      <c r="N199" s="73">
        <v>30.03</v>
      </c>
      <c r="O199" s="73">
        <v>0.03</v>
      </c>
      <c r="P199" s="18"/>
    </row>
    <row r="200" spans="1:16" ht="25" customHeight="1" x14ac:dyDescent="0.25">
      <c r="A200" s="151" t="s">
        <v>2850</v>
      </c>
      <c r="B200" s="151" t="s">
        <v>15</v>
      </c>
      <c r="C200" s="46" t="s">
        <v>2851</v>
      </c>
      <c r="D200" s="18" t="s">
        <v>17</v>
      </c>
      <c r="E200" s="46" t="s">
        <v>2852</v>
      </c>
      <c r="F200" s="18" t="s">
        <v>180</v>
      </c>
      <c r="G200" s="46" t="s">
        <v>131</v>
      </c>
      <c r="H200" s="18" t="s">
        <v>21</v>
      </c>
      <c r="I200" s="46" t="s">
        <v>3328</v>
      </c>
      <c r="J200" s="46" t="s">
        <v>612</v>
      </c>
      <c r="K200" s="18" t="s">
        <v>23</v>
      </c>
      <c r="L200" s="18" t="s">
        <v>470</v>
      </c>
      <c r="M200" s="157">
        <v>30</v>
      </c>
      <c r="N200" s="158">
        <v>64</v>
      </c>
      <c r="O200" s="158">
        <v>34</v>
      </c>
      <c r="P200" s="151"/>
    </row>
    <row r="201" spans="1:16" ht="25" customHeight="1" x14ac:dyDescent="0.25">
      <c r="A201" s="151" t="s">
        <v>2850</v>
      </c>
      <c r="B201" s="151" t="s">
        <v>15</v>
      </c>
      <c r="C201" s="46" t="s">
        <v>2853</v>
      </c>
      <c r="D201" s="18" t="s">
        <v>26</v>
      </c>
      <c r="E201" s="46" t="s">
        <v>2854</v>
      </c>
      <c r="F201" s="18" t="s">
        <v>2855</v>
      </c>
      <c r="G201" s="46" t="s">
        <v>2856</v>
      </c>
      <c r="H201" s="18" t="s">
        <v>30</v>
      </c>
      <c r="I201" s="46" t="s">
        <v>3213</v>
      </c>
      <c r="J201" s="46" t="s">
        <v>85</v>
      </c>
      <c r="K201" s="18" t="s">
        <v>23</v>
      </c>
      <c r="L201" s="18" t="s">
        <v>1698</v>
      </c>
      <c r="M201" s="157" t="e">
        <f>VLOOKUP(#REF!,[1]科研成果奖励表!$B$2:$L$45,7,0)</f>
        <v>#REF!</v>
      </c>
      <c r="N201" s="158" t="e">
        <f>#REF!+#REF!</f>
        <v>#REF!</v>
      </c>
      <c r="O201" s="158"/>
      <c r="P201" s="151"/>
    </row>
    <row r="202" spans="1:16" ht="25" customHeight="1" x14ac:dyDescent="0.25">
      <c r="A202" s="151" t="s">
        <v>2857</v>
      </c>
      <c r="B202" s="151" t="s">
        <v>100</v>
      </c>
      <c r="C202" s="46" t="s">
        <v>2523</v>
      </c>
      <c r="D202" s="18" t="s">
        <v>121</v>
      </c>
      <c r="E202" s="46" t="s">
        <v>1504</v>
      </c>
      <c r="F202" s="18" t="s">
        <v>1249</v>
      </c>
      <c r="G202" s="46" t="s">
        <v>29</v>
      </c>
      <c r="H202" s="18" t="s">
        <v>222</v>
      </c>
      <c r="I202" s="46" t="s">
        <v>3378</v>
      </c>
      <c r="J202" s="46" t="s">
        <v>124</v>
      </c>
      <c r="K202" s="18" t="s">
        <v>482</v>
      </c>
      <c r="L202" s="18" t="s">
        <v>23</v>
      </c>
      <c r="M202" s="157">
        <v>20</v>
      </c>
      <c r="N202" s="158">
        <v>21</v>
      </c>
      <c r="O202" s="158">
        <v>0</v>
      </c>
      <c r="P202" s="151"/>
    </row>
    <row r="203" spans="1:16" ht="25" customHeight="1" x14ac:dyDescent="0.25">
      <c r="A203" s="151" t="s">
        <v>2857</v>
      </c>
      <c r="B203" s="151" t="s">
        <v>100</v>
      </c>
      <c r="C203" s="46" t="s">
        <v>2520</v>
      </c>
      <c r="D203" s="18" t="s">
        <v>121</v>
      </c>
      <c r="E203" s="46" t="s">
        <v>2521</v>
      </c>
      <c r="F203" s="18" t="s">
        <v>1249</v>
      </c>
      <c r="G203" s="46" t="s">
        <v>29</v>
      </c>
      <c r="H203" s="18" t="s">
        <v>264</v>
      </c>
      <c r="I203" s="46" t="s">
        <v>3448</v>
      </c>
      <c r="J203" s="46" t="s">
        <v>124</v>
      </c>
      <c r="K203" s="18" t="s">
        <v>274</v>
      </c>
      <c r="L203" s="18" t="s">
        <v>23</v>
      </c>
      <c r="M203" s="157" t="e">
        <f>VLOOKUP(#REF!,[1]科研成果奖励表!$B$2:$L$45,7,0)</f>
        <v>#REF!</v>
      </c>
      <c r="N203" s="158" t="e">
        <f>#REF!+#REF!</f>
        <v>#REF!</v>
      </c>
      <c r="O203" s="158"/>
      <c r="P203" s="151"/>
    </row>
    <row r="204" spans="1:16" ht="25" customHeight="1" x14ac:dyDescent="0.25">
      <c r="A204" s="151" t="s">
        <v>2857</v>
      </c>
      <c r="B204" s="151" t="s">
        <v>100</v>
      </c>
      <c r="C204" s="46" t="s">
        <v>2858</v>
      </c>
      <c r="D204" s="18" t="s">
        <v>26</v>
      </c>
      <c r="E204" s="46" t="s">
        <v>2859</v>
      </c>
      <c r="F204" s="18" t="s">
        <v>1249</v>
      </c>
      <c r="G204" s="46" t="s">
        <v>2715</v>
      </c>
      <c r="H204" s="18" t="s">
        <v>44</v>
      </c>
      <c r="I204" s="46" t="s">
        <v>3470</v>
      </c>
      <c r="J204" s="46" t="s">
        <v>72</v>
      </c>
      <c r="K204" s="18" t="s">
        <v>73</v>
      </c>
      <c r="L204" s="18" t="s">
        <v>23</v>
      </c>
      <c r="M204" s="157" t="e">
        <f>VLOOKUP(#REF!,[1]科研成果奖励表!$B$2:$L$45,7,0)</f>
        <v>#REF!</v>
      </c>
      <c r="N204" s="158" t="e">
        <f>#REF!+#REF!</f>
        <v>#REF!</v>
      </c>
      <c r="O204" s="158"/>
      <c r="P204" s="151"/>
    </row>
    <row r="205" spans="1:16" ht="25" customHeight="1" x14ac:dyDescent="0.25">
      <c r="A205" s="151" t="s">
        <v>2857</v>
      </c>
      <c r="B205" s="151" t="s">
        <v>100</v>
      </c>
      <c r="C205" s="46" t="s">
        <v>2585</v>
      </c>
      <c r="D205" s="18" t="s">
        <v>26</v>
      </c>
      <c r="E205" s="46" t="s">
        <v>2543</v>
      </c>
      <c r="F205" s="18" t="s">
        <v>2063</v>
      </c>
      <c r="G205" s="46" t="s">
        <v>29</v>
      </c>
      <c r="H205" s="18" t="s">
        <v>222</v>
      </c>
      <c r="I205" s="46" t="s">
        <v>3376</v>
      </c>
      <c r="J205" s="46" t="s">
        <v>72</v>
      </c>
      <c r="K205" s="18" t="s">
        <v>45</v>
      </c>
      <c r="L205" s="18" t="s">
        <v>23</v>
      </c>
      <c r="M205" s="157" t="e">
        <f>VLOOKUP(#REF!,[1]科研成果奖励表!$B$2:$L$45,7,0)</f>
        <v>#REF!</v>
      </c>
      <c r="N205" s="158" t="e">
        <f>#REF!+#REF!</f>
        <v>#REF!</v>
      </c>
      <c r="O205" s="158"/>
      <c r="P205" s="151"/>
    </row>
    <row r="206" spans="1:16" ht="25" customHeight="1" x14ac:dyDescent="0.25">
      <c r="A206" s="151" t="s">
        <v>2528</v>
      </c>
      <c r="B206" s="151" t="s">
        <v>525</v>
      </c>
      <c r="C206" s="46" t="s">
        <v>2520</v>
      </c>
      <c r="D206" s="18" t="s">
        <v>121</v>
      </c>
      <c r="E206" s="46" t="s">
        <v>2521</v>
      </c>
      <c r="F206" s="18" t="s">
        <v>2529</v>
      </c>
      <c r="G206" s="46" t="s">
        <v>29</v>
      </c>
      <c r="H206" s="18" t="s">
        <v>50</v>
      </c>
      <c r="I206" s="46" t="s">
        <v>3387</v>
      </c>
      <c r="J206" s="46" t="s">
        <v>124</v>
      </c>
      <c r="K206" s="18" t="s">
        <v>233</v>
      </c>
      <c r="L206" s="18" t="s">
        <v>23</v>
      </c>
      <c r="M206" s="157">
        <v>40</v>
      </c>
      <c r="N206" s="158">
        <v>26</v>
      </c>
      <c r="O206" s="159">
        <v>-14</v>
      </c>
      <c r="P206" s="151" t="s">
        <v>3194</v>
      </c>
    </row>
    <row r="207" spans="1:16" ht="25" customHeight="1" x14ac:dyDescent="0.25">
      <c r="A207" s="151" t="s">
        <v>2528</v>
      </c>
      <c r="B207" s="151" t="s">
        <v>525</v>
      </c>
      <c r="C207" s="46" t="s">
        <v>2523</v>
      </c>
      <c r="D207" s="18" t="s">
        <v>121</v>
      </c>
      <c r="E207" s="46" t="s">
        <v>2530</v>
      </c>
      <c r="F207" s="18" t="s">
        <v>833</v>
      </c>
      <c r="G207" s="46" t="s">
        <v>29</v>
      </c>
      <c r="H207" s="18" t="s">
        <v>50</v>
      </c>
      <c r="I207" s="46" t="s">
        <v>3339</v>
      </c>
      <c r="J207" s="46" t="s">
        <v>124</v>
      </c>
      <c r="K207" s="18" t="s">
        <v>133</v>
      </c>
      <c r="L207" s="18" t="s">
        <v>23</v>
      </c>
      <c r="M207" s="157" t="e">
        <f>VLOOKUP(#REF!,[1]科研成果奖励表!$B$2:$L$45,7,0)</f>
        <v>#REF!</v>
      </c>
      <c r="N207" s="158" t="e">
        <f>#REF!+#REF!</f>
        <v>#REF!</v>
      </c>
      <c r="O207" s="159"/>
      <c r="P207" s="151"/>
    </row>
    <row r="208" spans="1:16" ht="25" customHeight="1" x14ac:dyDescent="0.25">
      <c r="A208" s="151" t="s">
        <v>2528</v>
      </c>
      <c r="B208" s="151" t="s">
        <v>525</v>
      </c>
      <c r="C208" s="46" t="s">
        <v>2879</v>
      </c>
      <c r="D208" s="18" t="s">
        <v>121</v>
      </c>
      <c r="E208" s="46" t="s">
        <v>2531</v>
      </c>
      <c r="F208" s="18" t="s">
        <v>1008</v>
      </c>
      <c r="G208" s="46" t="s">
        <v>29</v>
      </c>
      <c r="H208" s="18" t="s">
        <v>84</v>
      </c>
      <c r="I208" s="46" t="s">
        <v>3215</v>
      </c>
      <c r="J208" s="46" t="s">
        <v>124</v>
      </c>
      <c r="K208" s="18" t="s">
        <v>38</v>
      </c>
      <c r="L208" s="18" t="s">
        <v>23</v>
      </c>
      <c r="M208" s="157" t="e">
        <f>VLOOKUP(#REF!,[1]科研成果奖励表!$B$2:$L$45,7,0)</f>
        <v>#REF!</v>
      </c>
      <c r="N208" s="158" t="e">
        <f>#REF!+#REF!</f>
        <v>#REF!</v>
      </c>
      <c r="O208" s="159"/>
      <c r="P208" s="151"/>
    </row>
    <row r="209" spans="1:16" ht="25" customHeight="1" x14ac:dyDescent="0.25">
      <c r="A209" s="151" t="s">
        <v>2528</v>
      </c>
      <c r="B209" s="151" t="s">
        <v>525</v>
      </c>
      <c r="C209" s="46" t="s">
        <v>2532</v>
      </c>
      <c r="D209" s="18" t="s">
        <v>26</v>
      </c>
      <c r="E209" s="46" t="s">
        <v>252</v>
      </c>
      <c r="F209" s="18" t="s">
        <v>2533</v>
      </c>
      <c r="G209" s="46" t="s">
        <v>29</v>
      </c>
      <c r="H209" s="18" t="s">
        <v>442</v>
      </c>
      <c r="I209" s="46" t="s">
        <v>3211</v>
      </c>
      <c r="J209" s="46" t="s">
        <v>85</v>
      </c>
      <c r="K209" s="18" t="s">
        <v>23</v>
      </c>
      <c r="L209" s="18" t="s">
        <v>482</v>
      </c>
      <c r="M209" s="157" t="e">
        <f>VLOOKUP(#REF!,[1]科研成果奖励表!$B$2:$L$45,7,0)</f>
        <v>#REF!</v>
      </c>
      <c r="N209" s="158" t="e">
        <f>#REF!+#REF!</f>
        <v>#REF!</v>
      </c>
      <c r="O209" s="159"/>
      <c r="P209" s="151"/>
    </row>
    <row r="210" spans="1:16" ht="25" customHeight="1" x14ac:dyDescent="0.25">
      <c r="A210" s="153" t="s">
        <v>3807</v>
      </c>
      <c r="B210" s="154"/>
      <c r="C210" s="154"/>
      <c r="D210" s="154"/>
      <c r="E210" s="154"/>
      <c r="F210" s="154"/>
      <c r="G210" s="154"/>
      <c r="H210" s="154"/>
      <c r="I210" s="154"/>
      <c r="J210" s="154"/>
      <c r="K210" s="154"/>
      <c r="L210" s="155"/>
      <c r="M210" s="118">
        <v>1002.5</v>
      </c>
      <c r="N210" s="118">
        <v>1968.23</v>
      </c>
      <c r="O210" s="118">
        <f>SUM(O3:O205)</f>
        <v>845.36</v>
      </c>
      <c r="P210" s="118"/>
    </row>
  </sheetData>
  <mergeCells count="236">
    <mergeCell ref="P87:P88"/>
    <mergeCell ref="P89:P91"/>
    <mergeCell ref="P92:P95"/>
    <mergeCell ref="M149:M151"/>
    <mergeCell ref="A121:A135"/>
    <mergeCell ref="A114:A116"/>
    <mergeCell ref="B117:B120"/>
    <mergeCell ref="M117:M120"/>
    <mergeCell ref="N117:N120"/>
    <mergeCell ref="O117:O120"/>
    <mergeCell ref="A117:A120"/>
    <mergeCell ref="P142:P146"/>
    <mergeCell ref="P147:P148"/>
    <mergeCell ref="B89:B91"/>
    <mergeCell ref="M89:M91"/>
    <mergeCell ref="N89:N91"/>
    <mergeCell ref="O89:O91"/>
    <mergeCell ref="A89:A91"/>
    <mergeCell ref="B92:B95"/>
    <mergeCell ref="M92:M95"/>
    <mergeCell ref="N92:N95"/>
    <mergeCell ref="O92:O95"/>
    <mergeCell ref="A92:A95"/>
    <mergeCell ref="B96:B103"/>
    <mergeCell ref="B3:B11"/>
    <mergeCell ref="M3:M11"/>
    <mergeCell ref="N3:N11"/>
    <mergeCell ref="O3:O11"/>
    <mergeCell ref="B202:B205"/>
    <mergeCell ref="M202:M205"/>
    <mergeCell ref="N202:N205"/>
    <mergeCell ref="O202:O205"/>
    <mergeCell ref="N161:N178"/>
    <mergeCell ref="O161:O178"/>
    <mergeCell ref="B152:B155"/>
    <mergeCell ref="M152:M155"/>
    <mergeCell ref="N152:N155"/>
    <mergeCell ref="O152:O155"/>
    <mergeCell ref="B156:B160"/>
    <mergeCell ref="M156:M160"/>
    <mergeCell ref="N156:N160"/>
    <mergeCell ref="O156:O160"/>
    <mergeCell ref="N40:N43"/>
    <mergeCell ref="O40:O43"/>
    <mergeCell ref="N54:N60"/>
    <mergeCell ref="O54:O60"/>
    <mergeCell ref="B114:B116"/>
    <mergeCell ref="M114:M116"/>
    <mergeCell ref="P161:P178"/>
    <mergeCell ref="P179:P183"/>
    <mergeCell ref="P184:P188"/>
    <mergeCell ref="P206:P209"/>
    <mergeCell ref="P31:P36"/>
    <mergeCell ref="P37:P39"/>
    <mergeCell ref="P40:P43"/>
    <mergeCell ref="P44:P48"/>
    <mergeCell ref="P49:P53"/>
    <mergeCell ref="P61:P66"/>
    <mergeCell ref="P202:P205"/>
    <mergeCell ref="P149:P151"/>
    <mergeCell ref="P152:P155"/>
    <mergeCell ref="P156:P160"/>
    <mergeCell ref="P96:P103"/>
    <mergeCell ref="P104:P105"/>
    <mergeCell ref="P106:P112"/>
    <mergeCell ref="P114:P116"/>
    <mergeCell ref="P117:P120"/>
    <mergeCell ref="P121:P135"/>
    <mergeCell ref="P67:P70"/>
    <mergeCell ref="P71:P76"/>
    <mergeCell ref="P77:P81"/>
    <mergeCell ref="P82:P85"/>
    <mergeCell ref="A202:A205"/>
    <mergeCell ref="B193:B198"/>
    <mergeCell ref="M193:M198"/>
    <mergeCell ref="N193:N198"/>
    <mergeCell ref="O193:O198"/>
    <mergeCell ref="A193:A198"/>
    <mergeCell ref="M184:M188"/>
    <mergeCell ref="N184:N188"/>
    <mergeCell ref="O184:O188"/>
    <mergeCell ref="A184:A188"/>
    <mergeCell ref="B200:B201"/>
    <mergeCell ref="M200:M201"/>
    <mergeCell ref="N200:N201"/>
    <mergeCell ref="O200:O201"/>
    <mergeCell ref="A200:A201"/>
    <mergeCell ref="B189:B191"/>
    <mergeCell ref="M189:M191"/>
    <mergeCell ref="N189:N191"/>
    <mergeCell ref="O189:O191"/>
    <mergeCell ref="A189:A191"/>
    <mergeCell ref="B184:B188"/>
    <mergeCell ref="B179:B183"/>
    <mergeCell ref="A149:A151"/>
    <mergeCell ref="B137:B141"/>
    <mergeCell ref="M137:M141"/>
    <mergeCell ref="N137:N141"/>
    <mergeCell ref="O137:O141"/>
    <mergeCell ref="A137:A141"/>
    <mergeCell ref="B142:B146"/>
    <mergeCell ref="M142:M146"/>
    <mergeCell ref="N142:N146"/>
    <mergeCell ref="O142:O146"/>
    <mergeCell ref="A142:A146"/>
    <mergeCell ref="A179:A183"/>
    <mergeCell ref="B161:B178"/>
    <mergeCell ref="M161:M178"/>
    <mergeCell ref="A161:A178"/>
    <mergeCell ref="A152:A155"/>
    <mergeCell ref="A156:A160"/>
    <mergeCell ref="B147:B148"/>
    <mergeCell ref="M147:M148"/>
    <mergeCell ref="N147:N148"/>
    <mergeCell ref="O147:O148"/>
    <mergeCell ref="A147:A148"/>
    <mergeCell ref="B149:B151"/>
    <mergeCell ref="M96:M103"/>
    <mergeCell ref="N96:N103"/>
    <mergeCell ref="O96:O103"/>
    <mergeCell ref="A96:A103"/>
    <mergeCell ref="B104:B105"/>
    <mergeCell ref="A106:A112"/>
    <mergeCell ref="M104:M105"/>
    <mergeCell ref="N104:N105"/>
    <mergeCell ref="O104:O105"/>
    <mergeCell ref="A104:A105"/>
    <mergeCell ref="B106:B112"/>
    <mergeCell ref="M106:M112"/>
    <mergeCell ref="N106:N112"/>
    <mergeCell ref="O106:O112"/>
    <mergeCell ref="B87:B88"/>
    <mergeCell ref="M87:M88"/>
    <mergeCell ref="N87:N88"/>
    <mergeCell ref="O87:O88"/>
    <mergeCell ref="A87:A88"/>
    <mergeCell ref="B49:B53"/>
    <mergeCell ref="M49:M53"/>
    <mergeCell ref="N49:N53"/>
    <mergeCell ref="O49:O53"/>
    <mergeCell ref="A49:A53"/>
    <mergeCell ref="A54:A60"/>
    <mergeCell ref="B71:B76"/>
    <mergeCell ref="M71:M76"/>
    <mergeCell ref="N71:N76"/>
    <mergeCell ref="O71:O76"/>
    <mergeCell ref="B54:B60"/>
    <mergeCell ref="M54:M60"/>
    <mergeCell ref="A71:A76"/>
    <mergeCell ref="N82:N85"/>
    <mergeCell ref="O82:O85"/>
    <mergeCell ref="A82:A85"/>
    <mergeCell ref="A61:A66"/>
    <mergeCell ref="B67:B70"/>
    <mergeCell ref="M67:M70"/>
    <mergeCell ref="N67:N70"/>
    <mergeCell ref="O67:O70"/>
    <mergeCell ref="A67:A70"/>
    <mergeCell ref="B77:B81"/>
    <mergeCell ref="M77:M81"/>
    <mergeCell ref="N77:N81"/>
    <mergeCell ref="O77:O81"/>
    <mergeCell ref="A77:A81"/>
    <mergeCell ref="P19:P21"/>
    <mergeCell ref="N61:N66"/>
    <mergeCell ref="O61:O66"/>
    <mergeCell ref="P12:P18"/>
    <mergeCell ref="B19:B21"/>
    <mergeCell ref="M19:M21"/>
    <mergeCell ref="N19:N21"/>
    <mergeCell ref="P22:P25"/>
    <mergeCell ref="A40:A43"/>
    <mergeCell ref="B44:B48"/>
    <mergeCell ref="M44:M48"/>
    <mergeCell ref="P26:P30"/>
    <mergeCell ref="N22:N25"/>
    <mergeCell ref="O22:O25"/>
    <mergeCell ref="A22:A25"/>
    <mergeCell ref="B31:B36"/>
    <mergeCell ref="M31:M36"/>
    <mergeCell ref="N44:N48"/>
    <mergeCell ref="O44:O48"/>
    <mergeCell ref="A44:A48"/>
    <mergeCell ref="B26:B30"/>
    <mergeCell ref="M26:M30"/>
    <mergeCell ref="N26:N30"/>
    <mergeCell ref="O26:O30"/>
    <mergeCell ref="A26:A30"/>
    <mergeCell ref="B82:B85"/>
    <mergeCell ref="M82:M85"/>
    <mergeCell ref="B40:B43"/>
    <mergeCell ref="M40:M43"/>
    <mergeCell ref="A1:P1"/>
    <mergeCell ref="A31:A36"/>
    <mergeCell ref="B37:B39"/>
    <mergeCell ref="M37:M39"/>
    <mergeCell ref="N37:N39"/>
    <mergeCell ref="O37:O39"/>
    <mergeCell ref="A37:A39"/>
    <mergeCell ref="N31:N36"/>
    <mergeCell ref="O31:O36"/>
    <mergeCell ref="O19:O21"/>
    <mergeCell ref="A19:A21"/>
    <mergeCell ref="A12:A18"/>
    <mergeCell ref="A3:A11"/>
    <mergeCell ref="B12:B18"/>
    <mergeCell ref="M12:M18"/>
    <mergeCell ref="N12:N18"/>
    <mergeCell ref="O12:O18"/>
    <mergeCell ref="P3:P11"/>
    <mergeCell ref="B22:B25"/>
    <mergeCell ref="M22:M25"/>
    <mergeCell ref="A210:L210"/>
    <mergeCell ref="P54:P60"/>
    <mergeCell ref="B206:B209"/>
    <mergeCell ref="M206:M209"/>
    <mergeCell ref="N206:N209"/>
    <mergeCell ref="O206:O209"/>
    <mergeCell ref="N114:N116"/>
    <mergeCell ref="O114:O116"/>
    <mergeCell ref="N149:N151"/>
    <mergeCell ref="O149:O151"/>
    <mergeCell ref="B121:B135"/>
    <mergeCell ref="M121:M135"/>
    <mergeCell ref="N121:N135"/>
    <mergeCell ref="O121:O135"/>
    <mergeCell ref="M179:M183"/>
    <mergeCell ref="N179:N183"/>
    <mergeCell ref="O179:O183"/>
    <mergeCell ref="P137:P141"/>
    <mergeCell ref="P200:P201"/>
    <mergeCell ref="P189:P191"/>
    <mergeCell ref="P193:P198"/>
    <mergeCell ref="A206:A209"/>
    <mergeCell ref="B61:B66"/>
    <mergeCell ref="M61:M66"/>
  </mergeCells>
  <phoneticPr fontId="1" type="noConversion"/>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workbookViewId="0">
      <selection sqref="A1:P1"/>
    </sheetView>
  </sheetViews>
  <sheetFormatPr defaultRowHeight="25" customHeight="1" x14ac:dyDescent="0.25"/>
  <cols>
    <col min="1" max="1" width="7.36328125" style="4" customWidth="1"/>
    <col min="2" max="2" width="6.90625" style="4" customWidth="1"/>
    <col min="3" max="3" width="25.7265625" style="4" customWidth="1"/>
    <col min="4" max="4" width="10.36328125" style="4" customWidth="1"/>
    <col min="5" max="5" width="19.26953125" style="4" customWidth="1"/>
    <col min="6" max="6" width="7.08984375" style="4" customWidth="1"/>
    <col min="7" max="7" width="14.7265625" style="4" customWidth="1"/>
    <col min="8" max="8" width="4.26953125" style="4" customWidth="1"/>
    <col min="9" max="9" width="9" style="4" customWidth="1"/>
    <col min="10" max="10" width="18.90625" style="4" customWidth="1"/>
    <col min="11" max="11" width="5.7265625" style="4" customWidth="1"/>
    <col min="12" max="12" width="4.90625" style="4" customWidth="1"/>
    <col min="13" max="13" width="6.08984375" style="4" customWidth="1"/>
    <col min="14" max="14" width="6.7265625" style="83" customWidth="1"/>
    <col min="15" max="15" width="6" style="83" customWidth="1"/>
    <col min="16" max="16" width="5.453125" style="6" customWidth="1"/>
    <col min="17" max="250" width="9" style="6"/>
    <col min="251" max="251" width="5.453125" style="6" bestFit="1" customWidth="1"/>
    <col min="252" max="252" width="12.08984375" style="6" bestFit="1" customWidth="1"/>
    <col min="253" max="255" width="9" style="6"/>
    <col min="256" max="256" width="17" style="6" bestFit="1" customWidth="1"/>
    <col min="257" max="257" width="77.36328125" style="6" bestFit="1" customWidth="1"/>
    <col min="258" max="258" width="21.7265625" style="6" bestFit="1" customWidth="1"/>
    <col min="259" max="259" width="43.08984375" style="6" bestFit="1" customWidth="1"/>
    <col min="260" max="260" width="8.453125" style="6" bestFit="1" customWidth="1"/>
    <col min="261" max="261" width="25.7265625" style="6" bestFit="1" customWidth="1"/>
    <col min="262" max="262" width="5" style="6" bestFit="1" customWidth="1"/>
    <col min="263" max="263" width="12.08984375" style="6" bestFit="1" customWidth="1"/>
    <col min="264" max="264" width="49.90625" style="6" bestFit="1" customWidth="1"/>
    <col min="265" max="267" width="9.7265625" style="6" bestFit="1" customWidth="1"/>
    <col min="268" max="269" width="11" style="6" bestFit="1" customWidth="1"/>
    <col min="270" max="270" width="9" style="6"/>
    <col min="271" max="271" width="17.6328125" style="6" bestFit="1" customWidth="1"/>
    <col min="272" max="506" width="9" style="6"/>
    <col min="507" max="507" width="5.453125" style="6" bestFit="1" customWidth="1"/>
    <col min="508" max="508" width="12.08984375" style="6" bestFit="1" customWidth="1"/>
    <col min="509" max="511" width="9" style="6"/>
    <col min="512" max="512" width="17" style="6" bestFit="1" customWidth="1"/>
    <col min="513" max="513" width="77.36328125" style="6" bestFit="1" customWidth="1"/>
    <col min="514" max="514" width="21.7265625" style="6" bestFit="1" customWidth="1"/>
    <col min="515" max="515" width="43.08984375" style="6" bestFit="1" customWidth="1"/>
    <col min="516" max="516" width="8.453125" style="6" bestFit="1" customWidth="1"/>
    <col min="517" max="517" width="25.7265625" style="6" bestFit="1" customWidth="1"/>
    <col min="518" max="518" width="5" style="6" bestFit="1" customWidth="1"/>
    <col min="519" max="519" width="12.08984375" style="6" bestFit="1" customWidth="1"/>
    <col min="520" max="520" width="49.90625" style="6" bestFit="1" customWidth="1"/>
    <col min="521" max="523" width="9.7265625" style="6" bestFit="1" customWidth="1"/>
    <col min="524" max="525" width="11" style="6" bestFit="1" customWidth="1"/>
    <col min="526" max="526" width="9" style="6"/>
    <col min="527" max="527" width="17.6328125" style="6" bestFit="1" customWidth="1"/>
    <col min="528" max="762" width="9" style="6"/>
    <col min="763" max="763" width="5.453125" style="6" bestFit="1" customWidth="1"/>
    <col min="764" max="764" width="12.08984375" style="6" bestFit="1" customWidth="1"/>
    <col min="765" max="767" width="9" style="6"/>
    <col min="768" max="768" width="17" style="6" bestFit="1" customWidth="1"/>
    <col min="769" max="769" width="77.36328125" style="6" bestFit="1" customWidth="1"/>
    <col min="770" max="770" width="21.7265625" style="6" bestFit="1" customWidth="1"/>
    <col min="771" max="771" width="43.08984375" style="6" bestFit="1" customWidth="1"/>
    <col min="772" max="772" width="8.453125" style="6" bestFit="1" customWidth="1"/>
    <col min="773" max="773" width="25.7265625" style="6" bestFit="1" customWidth="1"/>
    <col min="774" max="774" width="5" style="6" bestFit="1" customWidth="1"/>
    <col min="775" max="775" width="12.08984375" style="6" bestFit="1" customWidth="1"/>
    <col min="776" max="776" width="49.90625" style="6" bestFit="1" customWidth="1"/>
    <col min="777" max="779" width="9.7265625" style="6" bestFit="1" customWidth="1"/>
    <col min="780" max="781" width="11" style="6" bestFit="1" customWidth="1"/>
    <col min="782" max="782" width="9" style="6"/>
    <col min="783" max="783" width="17.6328125" style="6" bestFit="1" customWidth="1"/>
    <col min="784" max="1018" width="9" style="6"/>
    <col min="1019" max="1019" width="5.453125" style="6" bestFit="1" customWidth="1"/>
    <col min="1020" max="1020" width="12.08984375" style="6" bestFit="1" customWidth="1"/>
    <col min="1021" max="1023" width="9" style="6"/>
    <col min="1024" max="1024" width="17" style="6" bestFit="1" customWidth="1"/>
    <col min="1025" max="1025" width="77.36328125" style="6" bestFit="1" customWidth="1"/>
    <col min="1026" max="1026" width="21.7265625" style="6" bestFit="1" customWidth="1"/>
    <col min="1027" max="1027" width="43.08984375" style="6" bestFit="1" customWidth="1"/>
    <col min="1028" max="1028" width="8.453125" style="6" bestFit="1" customWidth="1"/>
    <col min="1029" max="1029" width="25.7265625" style="6" bestFit="1" customWidth="1"/>
    <col min="1030" max="1030" width="5" style="6" bestFit="1" customWidth="1"/>
    <col min="1031" max="1031" width="12.08984375" style="6" bestFit="1" customWidth="1"/>
    <col min="1032" max="1032" width="49.90625" style="6" bestFit="1" customWidth="1"/>
    <col min="1033" max="1035" width="9.7265625" style="6" bestFit="1" customWidth="1"/>
    <col min="1036" max="1037" width="11" style="6" bestFit="1" customWidth="1"/>
    <col min="1038" max="1038" width="9" style="6"/>
    <col min="1039" max="1039" width="17.6328125" style="6" bestFit="1" customWidth="1"/>
    <col min="1040" max="1274" width="9" style="6"/>
    <col min="1275" max="1275" width="5.453125" style="6" bestFit="1" customWidth="1"/>
    <col min="1276" max="1276" width="12.08984375" style="6" bestFit="1" customWidth="1"/>
    <col min="1277" max="1279" width="9" style="6"/>
    <col min="1280" max="1280" width="17" style="6" bestFit="1" customWidth="1"/>
    <col min="1281" max="1281" width="77.36328125" style="6" bestFit="1" customWidth="1"/>
    <col min="1282" max="1282" width="21.7265625" style="6" bestFit="1" customWidth="1"/>
    <col min="1283" max="1283" width="43.08984375" style="6" bestFit="1" customWidth="1"/>
    <col min="1284" max="1284" width="8.453125" style="6" bestFit="1" customWidth="1"/>
    <col min="1285" max="1285" width="25.7265625" style="6" bestFit="1" customWidth="1"/>
    <col min="1286" max="1286" width="5" style="6" bestFit="1" customWidth="1"/>
    <col min="1287" max="1287" width="12.08984375" style="6" bestFit="1" customWidth="1"/>
    <col min="1288" max="1288" width="49.90625" style="6" bestFit="1" customWidth="1"/>
    <col min="1289" max="1291" width="9.7265625" style="6" bestFit="1" customWidth="1"/>
    <col min="1292" max="1293" width="11" style="6" bestFit="1" customWidth="1"/>
    <col min="1294" max="1294" width="9" style="6"/>
    <col min="1295" max="1295" width="17.6328125" style="6" bestFit="1" customWidth="1"/>
    <col min="1296" max="1530" width="9" style="6"/>
    <col min="1531" max="1531" width="5.453125" style="6" bestFit="1" customWidth="1"/>
    <col min="1532" max="1532" width="12.08984375" style="6" bestFit="1" customWidth="1"/>
    <col min="1533" max="1535" width="9" style="6"/>
    <col min="1536" max="1536" width="17" style="6" bestFit="1" customWidth="1"/>
    <col min="1537" max="1537" width="77.36328125" style="6" bestFit="1" customWidth="1"/>
    <col min="1538" max="1538" width="21.7265625" style="6" bestFit="1" customWidth="1"/>
    <col min="1539" max="1539" width="43.08984375" style="6" bestFit="1" customWidth="1"/>
    <col min="1540" max="1540" width="8.453125" style="6" bestFit="1" customWidth="1"/>
    <col min="1541" max="1541" width="25.7265625" style="6" bestFit="1" customWidth="1"/>
    <col min="1542" max="1542" width="5" style="6" bestFit="1" customWidth="1"/>
    <col min="1543" max="1543" width="12.08984375" style="6" bestFit="1" customWidth="1"/>
    <col min="1544" max="1544" width="49.90625" style="6" bestFit="1" customWidth="1"/>
    <col min="1545" max="1547" width="9.7265625" style="6" bestFit="1" customWidth="1"/>
    <col min="1548" max="1549" width="11" style="6" bestFit="1" customWidth="1"/>
    <col min="1550" max="1550" width="9" style="6"/>
    <col min="1551" max="1551" width="17.6328125" style="6" bestFit="1" customWidth="1"/>
    <col min="1552" max="1786" width="9" style="6"/>
    <col min="1787" max="1787" width="5.453125" style="6" bestFit="1" customWidth="1"/>
    <col min="1788" max="1788" width="12.08984375" style="6" bestFit="1" customWidth="1"/>
    <col min="1789" max="1791" width="9" style="6"/>
    <col min="1792" max="1792" width="17" style="6" bestFit="1" customWidth="1"/>
    <col min="1793" max="1793" width="77.36328125" style="6" bestFit="1" customWidth="1"/>
    <col min="1794" max="1794" width="21.7265625" style="6" bestFit="1" customWidth="1"/>
    <col min="1795" max="1795" width="43.08984375" style="6" bestFit="1" customWidth="1"/>
    <col min="1796" max="1796" width="8.453125" style="6" bestFit="1" customWidth="1"/>
    <col min="1797" max="1797" width="25.7265625" style="6" bestFit="1" customWidth="1"/>
    <col min="1798" max="1798" width="5" style="6" bestFit="1" customWidth="1"/>
    <col min="1799" max="1799" width="12.08984375" style="6" bestFit="1" customWidth="1"/>
    <col min="1800" max="1800" width="49.90625" style="6" bestFit="1" customWidth="1"/>
    <col min="1801" max="1803" width="9.7265625" style="6" bestFit="1" customWidth="1"/>
    <col min="1804" max="1805" width="11" style="6" bestFit="1" customWidth="1"/>
    <col min="1806" max="1806" width="9" style="6"/>
    <col min="1807" max="1807" width="17.6328125" style="6" bestFit="1" customWidth="1"/>
    <col min="1808" max="2042" width="9" style="6"/>
    <col min="2043" max="2043" width="5.453125" style="6" bestFit="1" customWidth="1"/>
    <col min="2044" max="2044" width="12.08984375" style="6" bestFit="1" customWidth="1"/>
    <col min="2045" max="2047" width="9" style="6"/>
    <col min="2048" max="2048" width="17" style="6" bestFit="1" customWidth="1"/>
    <col min="2049" max="2049" width="77.36328125" style="6" bestFit="1" customWidth="1"/>
    <col min="2050" max="2050" width="21.7265625" style="6" bestFit="1" customWidth="1"/>
    <col min="2051" max="2051" width="43.08984375" style="6" bestFit="1" customWidth="1"/>
    <col min="2052" max="2052" width="8.453125" style="6" bestFit="1" customWidth="1"/>
    <col min="2053" max="2053" width="25.7265625" style="6" bestFit="1" customWidth="1"/>
    <col min="2054" max="2054" width="5" style="6" bestFit="1" customWidth="1"/>
    <col min="2055" max="2055" width="12.08984375" style="6" bestFit="1" customWidth="1"/>
    <col min="2056" max="2056" width="49.90625" style="6" bestFit="1" customWidth="1"/>
    <col min="2057" max="2059" width="9.7265625" style="6" bestFit="1" customWidth="1"/>
    <col min="2060" max="2061" width="11" style="6" bestFit="1" customWidth="1"/>
    <col min="2062" max="2062" width="9" style="6"/>
    <col min="2063" max="2063" width="17.6328125" style="6" bestFit="1" customWidth="1"/>
    <col min="2064" max="2298" width="9" style="6"/>
    <col min="2299" max="2299" width="5.453125" style="6" bestFit="1" customWidth="1"/>
    <col min="2300" max="2300" width="12.08984375" style="6" bestFit="1" customWidth="1"/>
    <col min="2301" max="2303" width="9" style="6"/>
    <col min="2304" max="2304" width="17" style="6" bestFit="1" customWidth="1"/>
    <col min="2305" max="2305" width="77.36328125" style="6" bestFit="1" customWidth="1"/>
    <col min="2306" max="2306" width="21.7265625" style="6" bestFit="1" customWidth="1"/>
    <col min="2307" max="2307" width="43.08984375" style="6" bestFit="1" customWidth="1"/>
    <col min="2308" max="2308" width="8.453125" style="6" bestFit="1" customWidth="1"/>
    <col min="2309" max="2309" width="25.7265625" style="6" bestFit="1" customWidth="1"/>
    <col min="2310" max="2310" width="5" style="6" bestFit="1" customWidth="1"/>
    <col min="2311" max="2311" width="12.08984375" style="6" bestFit="1" customWidth="1"/>
    <col min="2312" max="2312" width="49.90625" style="6" bestFit="1" customWidth="1"/>
    <col min="2313" max="2315" width="9.7265625" style="6" bestFit="1" customWidth="1"/>
    <col min="2316" max="2317" width="11" style="6" bestFit="1" customWidth="1"/>
    <col min="2318" max="2318" width="9" style="6"/>
    <col min="2319" max="2319" width="17.6328125" style="6" bestFit="1" customWidth="1"/>
    <col min="2320" max="2554" width="9" style="6"/>
    <col min="2555" max="2555" width="5.453125" style="6" bestFit="1" customWidth="1"/>
    <col min="2556" max="2556" width="12.08984375" style="6" bestFit="1" customWidth="1"/>
    <col min="2557" max="2559" width="9" style="6"/>
    <col min="2560" max="2560" width="17" style="6" bestFit="1" customWidth="1"/>
    <col min="2561" max="2561" width="77.36328125" style="6" bestFit="1" customWidth="1"/>
    <col min="2562" max="2562" width="21.7265625" style="6" bestFit="1" customWidth="1"/>
    <col min="2563" max="2563" width="43.08984375" style="6" bestFit="1" customWidth="1"/>
    <col min="2564" max="2564" width="8.453125" style="6" bestFit="1" customWidth="1"/>
    <col min="2565" max="2565" width="25.7265625" style="6" bestFit="1" customWidth="1"/>
    <col min="2566" max="2566" width="5" style="6" bestFit="1" customWidth="1"/>
    <col min="2567" max="2567" width="12.08984375" style="6" bestFit="1" customWidth="1"/>
    <col min="2568" max="2568" width="49.90625" style="6" bestFit="1" customWidth="1"/>
    <col min="2569" max="2571" width="9.7265625" style="6" bestFit="1" customWidth="1"/>
    <col min="2572" max="2573" width="11" style="6" bestFit="1" customWidth="1"/>
    <col min="2574" max="2574" width="9" style="6"/>
    <col min="2575" max="2575" width="17.6328125" style="6" bestFit="1" customWidth="1"/>
    <col min="2576" max="2810" width="9" style="6"/>
    <col min="2811" max="2811" width="5.453125" style="6" bestFit="1" customWidth="1"/>
    <col min="2812" max="2812" width="12.08984375" style="6" bestFit="1" customWidth="1"/>
    <col min="2813" max="2815" width="9" style="6"/>
    <col min="2816" max="2816" width="17" style="6" bestFit="1" customWidth="1"/>
    <col min="2817" max="2817" width="77.36328125" style="6" bestFit="1" customWidth="1"/>
    <col min="2818" max="2818" width="21.7265625" style="6" bestFit="1" customWidth="1"/>
    <col min="2819" max="2819" width="43.08984375" style="6" bestFit="1" customWidth="1"/>
    <col min="2820" max="2820" width="8.453125" style="6" bestFit="1" customWidth="1"/>
    <col min="2821" max="2821" width="25.7265625" style="6" bestFit="1" customWidth="1"/>
    <col min="2822" max="2822" width="5" style="6" bestFit="1" customWidth="1"/>
    <col min="2823" max="2823" width="12.08984375" style="6" bestFit="1" customWidth="1"/>
    <col min="2824" max="2824" width="49.90625" style="6" bestFit="1" customWidth="1"/>
    <col min="2825" max="2827" width="9.7265625" style="6" bestFit="1" customWidth="1"/>
    <col min="2828" max="2829" width="11" style="6" bestFit="1" customWidth="1"/>
    <col min="2830" max="2830" width="9" style="6"/>
    <col min="2831" max="2831" width="17.6328125" style="6" bestFit="1" customWidth="1"/>
    <col min="2832" max="3066" width="9" style="6"/>
    <col min="3067" max="3067" width="5.453125" style="6" bestFit="1" customWidth="1"/>
    <col min="3068" max="3068" width="12.08984375" style="6" bestFit="1" customWidth="1"/>
    <col min="3069" max="3071" width="9" style="6"/>
    <col min="3072" max="3072" width="17" style="6" bestFit="1" customWidth="1"/>
    <col min="3073" max="3073" width="77.36328125" style="6" bestFit="1" customWidth="1"/>
    <col min="3074" max="3074" width="21.7265625" style="6" bestFit="1" customWidth="1"/>
    <col min="3075" max="3075" width="43.08984375" style="6" bestFit="1" customWidth="1"/>
    <col min="3076" max="3076" width="8.453125" style="6" bestFit="1" customWidth="1"/>
    <col min="3077" max="3077" width="25.7265625" style="6" bestFit="1" customWidth="1"/>
    <col min="3078" max="3078" width="5" style="6" bestFit="1" customWidth="1"/>
    <col min="3079" max="3079" width="12.08984375" style="6" bestFit="1" customWidth="1"/>
    <col min="3080" max="3080" width="49.90625" style="6" bestFit="1" customWidth="1"/>
    <col min="3081" max="3083" width="9.7265625" style="6" bestFit="1" customWidth="1"/>
    <col min="3084" max="3085" width="11" style="6" bestFit="1" customWidth="1"/>
    <col min="3086" max="3086" width="9" style="6"/>
    <col min="3087" max="3087" width="17.6328125" style="6" bestFit="1" customWidth="1"/>
    <col min="3088" max="3322" width="9" style="6"/>
    <col min="3323" max="3323" width="5.453125" style="6" bestFit="1" customWidth="1"/>
    <col min="3324" max="3324" width="12.08984375" style="6" bestFit="1" customWidth="1"/>
    <col min="3325" max="3327" width="9" style="6"/>
    <col min="3328" max="3328" width="17" style="6" bestFit="1" customWidth="1"/>
    <col min="3329" max="3329" width="77.36328125" style="6" bestFit="1" customWidth="1"/>
    <col min="3330" max="3330" width="21.7265625" style="6" bestFit="1" customWidth="1"/>
    <col min="3331" max="3331" width="43.08984375" style="6" bestFit="1" customWidth="1"/>
    <col min="3332" max="3332" width="8.453125" style="6" bestFit="1" customWidth="1"/>
    <col min="3333" max="3333" width="25.7265625" style="6" bestFit="1" customWidth="1"/>
    <col min="3334" max="3334" width="5" style="6" bestFit="1" customWidth="1"/>
    <col min="3335" max="3335" width="12.08984375" style="6" bestFit="1" customWidth="1"/>
    <col min="3336" max="3336" width="49.90625" style="6" bestFit="1" customWidth="1"/>
    <col min="3337" max="3339" width="9.7265625" style="6" bestFit="1" customWidth="1"/>
    <col min="3340" max="3341" width="11" style="6" bestFit="1" customWidth="1"/>
    <col min="3342" max="3342" width="9" style="6"/>
    <col min="3343" max="3343" width="17.6328125" style="6" bestFit="1" customWidth="1"/>
    <col min="3344" max="3578" width="9" style="6"/>
    <col min="3579" max="3579" width="5.453125" style="6" bestFit="1" customWidth="1"/>
    <col min="3580" max="3580" width="12.08984375" style="6" bestFit="1" customWidth="1"/>
    <col min="3581" max="3583" width="9" style="6"/>
    <col min="3584" max="3584" width="17" style="6" bestFit="1" customWidth="1"/>
    <col min="3585" max="3585" width="77.36328125" style="6" bestFit="1" customWidth="1"/>
    <col min="3586" max="3586" width="21.7265625" style="6" bestFit="1" customWidth="1"/>
    <col min="3587" max="3587" width="43.08984375" style="6" bestFit="1" customWidth="1"/>
    <col min="3588" max="3588" width="8.453125" style="6" bestFit="1" customWidth="1"/>
    <col min="3589" max="3589" width="25.7265625" style="6" bestFit="1" customWidth="1"/>
    <col min="3590" max="3590" width="5" style="6" bestFit="1" customWidth="1"/>
    <col min="3591" max="3591" width="12.08984375" style="6" bestFit="1" customWidth="1"/>
    <col min="3592" max="3592" width="49.90625" style="6" bestFit="1" customWidth="1"/>
    <col min="3593" max="3595" width="9.7265625" style="6" bestFit="1" customWidth="1"/>
    <col min="3596" max="3597" width="11" style="6" bestFit="1" customWidth="1"/>
    <col min="3598" max="3598" width="9" style="6"/>
    <col min="3599" max="3599" width="17.6328125" style="6" bestFit="1" customWidth="1"/>
    <col min="3600" max="3834" width="9" style="6"/>
    <col min="3835" max="3835" width="5.453125" style="6" bestFit="1" customWidth="1"/>
    <col min="3836" max="3836" width="12.08984375" style="6" bestFit="1" customWidth="1"/>
    <col min="3837" max="3839" width="9" style="6"/>
    <col min="3840" max="3840" width="17" style="6" bestFit="1" customWidth="1"/>
    <col min="3841" max="3841" width="77.36328125" style="6" bestFit="1" customWidth="1"/>
    <col min="3842" max="3842" width="21.7265625" style="6" bestFit="1" customWidth="1"/>
    <col min="3843" max="3843" width="43.08984375" style="6" bestFit="1" customWidth="1"/>
    <col min="3844" max="3844" width="8.453125" style="6" bestFit="1" customWidth="1"/>
    <col min="3845" max="3845" width="25.7265625" style="6" bestFit="1" customWidth="1"/>
    <col min="3846" max="3846" width="5" style="6" bestFit="1" customWidth="1"/>
    <col min="3847" max="3847" width="12.08984375" style="6" bestFit="1" customWidth="1"/>
    <col min="3848" max="3848" width="49.90625" style="6" bestFit="1" customWidth="1"/>
    <col min="3849" max="3851" width="9.7265625" style="6" bestFit="1" customWidth="1"/>
    <col min="3852" max="3853" width="11" style="6" bestFit="1" customWidth="1"/>
    <col min="3854" max="3854" width="9" style="6"/>
    <col min="3855" max="3855" width="17.6328125" style="6" bestFit="1" customWidth="1"/>
    <col min="3856" max="4090" width="9" style="6"/>
    <col min="4091" max="4091" width="5.453125" style="6" bestFit="1" customWidth="1"/>
    <col min="4092" max="4092" width="12.08984375" style="6" bestFit="1" customWidth="1"/>
    <col min="4093" max="4095" width="9" style="6"/>
    <col min="4096" max="4096" width="17" style="6" bestFit="1" customWidth="1"/>
    <col min="4097" max="4097" width="77.36328125" style="6" bestFit="1" customWidth="1"/>
    <col min="4098" max="4098" width="21.7265625" style="6" bestFit="1" customWidth="1"/>
    <col min="4099" max="4099" width="43.08984375" style="6" bestFit="1" customWidth="1"/>
    <col min="4100" max="4100" width="8.453125" style="6" bestFit="1" customWidth="1"/>
    <col min="4101" max="4101" width="25.7265625" style="6" bestFit="1" customWidth="1"/>
    <col min="4102" max="4102" width="5" style="6" bestFit="1" customWidth="1"/>
    <col min="4103" max="4103" width="12.08984375" style="6" bestFit="1" customWidth="1"/>
    <col min="4104" max="4104" width="49.90625" style="6" bestFit="1" customWidth="1"/>
    <col min="4105" max="4107" width="9.7265625" style="6" bestFit="1" customWidth="1"/>
    <col min="4108" max="4109" width="11" style="6" bestFit="1" customWidth="1"/>
    <col min="4110" max="4110" width="9" style="6"/>
    <col min="4111" max="4111" width="17.6328125" style="6" bestFit="1" customWidth="1"/>
    <col min="4112" max="4346" width="9" style="6"/>
    <col min="4347" max="4347" width="5.453125" style="6" bestFit="1" customWidth="1"/>
    <col min="4348" max="4348" width="12.08984375" style="6" bestFit="1" customWidth="1"/>
    <col min="4349" max="4351" width="9" style="6"/>
    <col min="4352" max="4352" width="17" style="6" bestFit="1" customWidth="1"/>
    <col min="4353" max="4353" width="77.36328125" style="6" bestFit="1" customWidth="1"/>
    <col min="4354" max="4354" width="21.7265625" style="6" bestFit="1" customWidth="1"/>
    <col min="4355" max="4355" width="43.08984375" style="6" bestFit="1" customWidth="1"/>
    <col min="4356" max="4356" width="8.453125" style="6" bestFit="1" customWidth="1"/>
    <col min="4357" max="4357" width="25.7265625" style="6" bestFit="1" customWidth="1"/>
    <col min="4358" max="4358" width="5" style="6" bestFit="1" customWidth="1"/>
    <col min="4359" max="4359" width="12.08984375" style="6" bestFit="1" customWidth="1"/>
    <col min="4360" max="4360" width="49.90625" style="6" bestFit="1" customWidth="1"/>
    <col min="4361" max="4363" width="9.7265625" style="6" bestFit="1" customWidth="1"/>
    <col min="4364" max="4365" width="11" style="6" bestFit="1" customWidth="1"/>
    <col min="4366" max="4366" width="9" style="6"/>
    <col min="4367" max="4367" width="17.6328125" style="6" bestFit="1" customWidth="1"/>
    <col min="4368" max="4602" width="9" style="6"/>
    <col min="4603" max="4603" width="5.453125" style="6" bestFit="1" customWidth="1"/>
    <col min="4604" max="4604" width="12.08984375" style="6" bestFit="1" customWidth="1"/>
    <col min="4605" max="4607" width="9" style="6"/>
    <col min="4608" max="4608" width="17" style="6" bestFit="1" customWidth="1"/>
    <col min="4609" max="4609" width="77.36328125" style="6" bestFit="1" customWidth="1"/>
    <col min="4610" max="4610" width="21.7265625" style="6" bestFit="1" customWidth="1"/>
    <col min="4611" max="4611" width="43.08984375" style="6" bestFit="1" customWidth="1"/>
    <col min="4612" max="4612" width="8.453125" style="6" bestFit="1" customWidth="1"/>
    <col min="4613" max="4613" width="25.7265625" style="6" bestFit="1" customWidth="1"/>
    <col min="4614" max="4614" width="5" style="6" bestFit="1" customWidth="1"/>
    <col min="4615" max="4615" width="12.08984375" style="6" bestFit="1" customWidth="1"/>
    <col min="4616" max="4616" width="49.90625" style="6" bestFit="1" customWidth="1"/>
    <col min="4617" max="4619" width="9.7265625" style="6" bestFit="1" customWidth="1"/>
    <col min="4620" max="4621" width="11" style="6" bestFit="1" customWidth="1"/>
    <col min="4622" max="4622" width="9" style="6"/>
    <col min="4623" max="4623" width="17.6328125" style="6" bestFit="1" customWidth="1"/>
    <col min="4624" max="4858" width="9" style="6"/>
    <col min="4859" max="4859" width="5.453125" style="6" bestFit="1" customWidth="1"/>
    <col min="4860" max="4860" width="12.08984375" style="6" bestFit="1" customWidth="1"/>
    <col min="4861" max="4863" width="9" style="6"/>
    <col min="4864" max="4864" width="17" style="6" bestFit="1" customWidth="1"/>
    <col min="4865" max="4865" width="77.36328125" style="6" bestFit="1" customWidth="1"/>
    <col min="4866" max="4866" width="21.7265625" style="6" bestFit="1" customWidth="1"/>
    <col min="4867" max="4867" width="43.08984375" style="6" bestFit="1" customWidth="1"/>
    <col min="4868" max="4868" width="8.453125" style="6" bestFit="1" customWidth="1"/>
    <col min="4869" max="4869" width="25.7265625" style="6" bestFit="1" customWidth="1"/>
    <col min="4870" max="4870" width="5" style="6" bestFit="1" customWidth="1"/>
    <col min="4871" max="4871" width="12.08984375" style="6" bestFit="1" customWidth="1"/>
    <col min="4872" max="4872" width="49.90625" style="6" bestFit="1" customWidth="1"/>
    <col min="4873" max="4875" width="9.7265625" style="6" bestFit="1" customWidth="1"/>
    <col min="4876" max="4877" width="11" style="6" bestFit="1" customWidth="1"/>
    <col min="4878" max="4878" width="9" style="6"/>
    <col min="4879" max="4879" width="17.6328125" style="6" bestFit="1" customWidth="1"/>
    <col min="4880" max="5114" width="9" style="6"/>
    <col min="5115" max="5115" width="5.453125" style="6" bestFit="1" customWidth="1"/>
    <col min="5116" max="5116" width="12.08984375" style="6" bestFit="1" customWidth="1"/>
    <col min="5117" max="5119" width="9" style="6"/>
    <col min="5120" max="5120" width="17" style="6" bestFit="1" customWidth="1"/>
    <col min="5121" max="5121" width="77.36328125" style="6" bestFit="1" customWidth="1"/>
    <col min="5122" max="5122" width="21.7265625" style="6" bestFit="1" customWidth="1"/>
    <col min="5123" max="5123" width="43.08984375" style="6" bestFit="1" customWidth="1"/>
    <col min="5124" max="5124" width="8.453125" style="6" bestFit="1" customWidth="1"/>
    <col min="5125" max="5125" width="25.7265625" style="6" bestFit="1" customWidth="1"/>
    <col min="5126" max="5126" width="5" style="6" bestFit="1" customWidth="1"/>
    <col min="5127" max="5127" width="12.08984375" style="6" bestFit="1" customWidth="1"/>
    <col min="5128" max="5128" width="49.90625" style="6" bestFit="1" customWidth="1"/>
    <col min="5129" max="5131" width="9.7265625" style="6" bestFit="1" customWidth="1"/>
    <col min="5132" max="5133" width="11" style="6" bestFit="1" customWidth="1"/>
    <col min="5134" max="5134" width="9" style="6"/>
    <col min="5135" max="5135" width="17.6328125" style="6" bestFit="1" customWidth="1"/>
    <col min="5136" max="5370" width="9" style="6"/>
    <col min="5371" max="5371" width="5.453125" style="6" bestFit="1" customWidth="1"/>
    <col min="5372" max="5372" width="12.08984375" style="6" bestFit="1" customWidth="1"/>
    <col min="5373" max="5375" width="9" style="6"/>
    <col min="5376" max="5376" width="17" style="6" bestFit="1" customWidth="1"/>
    <col min="5377" max="5377" width="77.36328125" style="6" bestFit="1" customWidth="1"/>
    <col min="5378" max="5378" width="21.7265625" style="6" bestFit="1" customWidth="1"/>
    <col min="5379" max="5379" width="43.08984375" style="6" bestFit="1" customWidth="1"/>
    <col min="5380" max="5380" width="8.453125" style="6" bestFit="1" customWidth="1"/>
    <col min="5381" max="5381" width="25.7265625" style="6" bestFit="1" customWidth="1"/>
    <col min="5382" max="5382" width="5" style="6" bestFit="1" customWidth="1"/>
    <col min="5383" max="5383" width="12.08984375" style="6" bestFit="1" customWidth="1"/>
    <col min="5384" max="5384" width="49.90625" style="6" bestFit="1" customWidth="1"/>
    <col min="5385" max="5387" width="9.7265625" style="6" bestFit="1" customWidth="1"/>
    <col min="5388" max="5389" width="11" style="6" bestFit="1" customWidth="1"/>
    <col min="5390" max="5390" width="9" style="6"/>
    <col min="5391" max="5391" width="17.6328125" style="6" bestFit="1" customWidth="1"/>
    <col min="5392" max="5626" width="9" style="6"/>
    <col min="5627" max="5627" width="5.453125" style="6" bestFit="1" customWidth="1"/>
    <col min="5628" max="5628" width="12.08984375" style="6" bestFit="1" customWidth="1"/>
    <col min="5629" max="5631" width="9" style="6"/>
    <col min="5632" max="5632" width="17" style="6" bestFit="1" customWidth="1"/>
    <col min="5633" max="5633" width="77.36328125" style="6" bestFit="1" customWidth="1"/>
    <col min="5634" max="5634" width="21.7265625" style="6" bestFit="1" customWidth="1"/>
    <col min="5635" max="5635" width="43.08984375" style="6" bestFit="1" customWidth="1"/>
    <col min="5636" max="5636" width="8.453125" style="6" bestFit="1" customWidth="1"/>
    <col min="5637" max="5637" width="25.7265625" style="6" bestFit="1" customWidth="1"/>
    <col min="5638" max="5638" width="5" style="6" bestFit="1" customWidth="1"/>
    <col min="5639" max="5639" width="12.08984375" style="6" bestFit="1" customWidth="1"/>
    <col min="5640" max="5640" width="49.90625" style="6" bestFit="1" customWidth="1"/>
    <col min="5641" max="5643" width="9.7265625" style="6" bestFit="1" customWidth="1"/>
    <col min="5644" max="5645" width="11" style="6" bestFit="1" customWidth="1"/>
    <col min="5646" max="5646" width="9" style="6"/>
    <col min="5647" max="5647" width="17.6328125" style="6" bestFit="1" customWidth="1"/>
    <col min="5648" max="5882" width="9" style="6"/>
    <col min="5883" max="5883" width="5.453125" style="6" bestFit="1" customWidth="1"/>
    <col min="5884" max="5884" width="12.08984375" style="6" bestFit="1" customWidth="1"/>
    <col min="5885" max="5887" width="9" style="6"/>
    <col min="5888" max="5888" width="17" style="6" bestFit="1" customWidth="1"/>
    <col min="5889" max="5889" width="77.36328125" style="6" bestFit="1" customWidth="1"/>
    <col min="5890" max="5890" width="21.7265625" style="6" bestFit="1" customWidth="1"/>
    <col min="5891" max="5891" width="43.08984375" style="6" bestFit="1" customWidth="1"/>
    <col min="5892" max="5892" width="8.453125" style="6" bestFit="1" customWidth="1"/>
    <col min="5893" max="5893" width="25.7265625" style="6" bestFit="1" customWidth="1"/>
    <col min="5894" max="5894" width="5" style="6" bestFit="1" customWidth="1"/>
    <col min="5895" max="5895" width="12.08984375" style="6" bestFit="1" customWidth="1"/>
    <col min="5896" max="5896" width="49.90625" style="6" bestFit="1" customWidth="1"/>
    <col min="5897" max="5899" width="9.7265625" style="6" bestFit="1" customWidth="1"/>
    <col min="5900" max="5901" width="11" style="6" bestFit="1" customWidth="1"/>
    <col min="5902" max="5902" width="9" style="6"/>
    <col min="5903" max="5903" width="17.6328125" style="6" bestFit="1" customWidth="1"/>
    <col min="5904" max="6138" width="9" style="6"/>
    <col min="6139" max="6139" width="5.453125" style="6" bestFit="1" customWidth="1"/>
    <col min="6140" max="6140" width="12.08984375" style="6" bestFit="1" customWidth="1"/>
    <col min="6141" max="6143" width="9" style="6"/>
    <col min="6144" max="6144" width="17" style="6" bestFit="1" customWidth="1"/>
    <col min="6145" max="6145" width="77.36328125" style="6" bestFit="1" customWidth="1"/>
    <col min="6146" max="6146" width="21.7265625" style="6" bestFit="1" customWidth="1"/>
    <col min="6147" max="6147" width="43.08984375" style="6" bestFit="1" customWidth="1"/>
    <col min="6148" max="6148" width="8.453125" style="6" bestFit="1" customWidth="1"/>
    <col min="6149" max="6149" width="25.7265625" style="6" bestFit="1" customWidth="1"/>
    <col min="6150" max="6150" width="5" style="6" bestFit="1" customWidth="1"/>
    <col min="6151" max="6151" width="12.08984375" style="6" bestFit="1" customWidth="1"/>
    <col min="6152" max="6152" width="49.90625" style="6" bestFit="1" customWidth="1"/>
    <col min="6153" max="6155" width="9.7265625" style="6" bestFit="1" customWidth="1"/>
    <col min="6156" max="6157" width="11" style="6" bestFit="1" customWidth="1"/>
    <col min="6158" max="6158" width="9" style="6"/>
    <col min="6159" max="6159" width="17.6328125" style="6" bestFit="1" customWidth="1"/>
    <col min="6160" max="6394" width="9" style="6"/>
    <col min="6395" max="6395" width="5.453125" style="6" bestFit="1" customWidth="1"/>
    <col min="6396" max="6396" width="12.08984375" style="6" bestFit="1" customWidth="1"/>
    <col min="6397" max="6399" width="9" style="6"/>
    <col min="6400" max="6400" width="17" style="6" bestFit="1" customWidth="1"/>
    <col min="6401" max="6401" width="77.36328125" style="6" bestFit="1" customWidth="1"/>
    <col min="6402" max="6402" width="21.7265625" style="6" bestFit="1" customWidth="1"/>
    <col min="6403" max="6403" width="43.08984375" style="6" bestFit="1" customWidth="1"/>
    <col min="6404" max="6404" width="8.453125" style="6" bestFit="1" customWidth="1"/>
    <col min="6405" max="6405" width="25.7265625" style="6" bestFit="1" customWidth="1"/>
    <col min="6406" max="6406" width="5" style="6" bestFit="1" customWidth="1"/>
    <col min="6407" max="6407" width="12.08984375" style="6" bestFit="1" customWidth="1"/>
    <col min="6408" max="6408" width="49.90625" style="6" bestFit="1" customWidth="1"/>
    <col min="6409" max="6411" width="9.7265625" style="6" bestFit="1" customWidth="1"/>
    <col min="6412" max="6413" width="11" style="6" bestFit="1" customWidth="1"/>
    <col min="6414" max="6414" width="9" style="6"/>
    <col min="6415" max="6415" width="17.6328125" style="6" bestFit="1" customWidth="1"/>
    <col min="6416" max="6650" width="9" style="6"/>
    <col min="6651" max="6651" width="5.453125" style="6" bestFit="1" customWidth="1"/>
    <col min="6652" max="6652" width="12.08984375" style="6" bestFit="1" customWidth="1"/>
    <col min="6653" max="6655" width="9" style="6"/>
    <col min="6656" max="6656" width="17" style="6" bestFit="1" customWidth="1"/>
    <col min="6657" max="6657" width="77.36328125" style="6" bestFit="1" customWidth="1"/>
    <col min="6658" max="6658" width="21.7265625" style="6" bestFit="1" customWidth="1"/>
    <col min="6659" max="6659" width="43.08984375" style="6" bestFit="1" customWidth="1"/>
    <col min="6660" max="6660" width="8.453125" style="6" bestFit="1" customWidth="1"/>
    <col min="6661" max="6661" width="25.7265625" style="6" bestFit="1" customWidth="1"/>
    <col min="6662" max="6662" width="5" style="6" bestFit="1" customWidth="1"/>
    <col min="6663" max="6663" width="12.08984375" style="6" bestFit="1" customWidth="1"/>
    <col min="6664" max="6664" width="49.90625" style="6" bestFit="1" customWidth="1"/>
    <col min="6665" max="6667" width="9.7265625" style="6" bestFit="1" customWidth="1"/>
    <col min="6668" max="6669" width="11" style="6" bestFit="1" customWidth="1"/>
    <col min="6670" max="6670" width="9" style="6"/>
    <col min="6671" max="6671" width="17.6328125" style="6" bestFit="1" customWidth="1"/>
    <col min="6672" max="6906" width="9" style="6"/>
    <col min="6907" max="6907" width="5.453125" style="6" bestFit="1" customWidth="1"/>
    <col min="6908" max="6908" width="12.08984375" style="6" bestFit="1" customWidth="1"/>
    <col min="6909" max="6911" width="9" style="6"/>
    <col min="6912" max="6912" width="17" style="6" bestFit="1" customWidth="1"/>
    <col min="6913" max="6913" width="77.36328125" style="6" bestFit="1" customWidth="1"/>
    <col min="6914" max="6914" width="21.7265625" style="6" bestFit="1" customWidth="1"/>
    <col min="6915" max="6915" width="43.08984375" style="6" bestFit="1" customWidth="1"/>
    <col min="6916" max="6916" width="8.453125" style="6" bestFit="1" customWidth="1"/>
    <col min="6917" max="6917" width="25.7265625" style="6" bestFit="1" customWidth="1"/>
    <col min="6918" max="6918" width="5" style="6" bestFit="1" customWidth="1"/>
    <col min="6919" max="6919" width="12.08984375" style="6" bestFit="1" customWidth="1"/>
    <col min="6920" max="6920" width="49.90625" style="6" bestFit="1" customWidth="1"/>
    <col min="6921" max="6923" width="9.7265625" style="6" bestFit="1" customWidth="1"/>
    <col min="6924" max="6925" width="11" style="6" bestFit="1" customWidth="1"/>
    <col min="6926" max="6926" width="9" style="6"/>
    <col min="6927" max="6927" width="17.6328125" style="6" bestFit="1" customWidth="1"/>
    <col min="6928" max="7162" width="9" style="6"/>
    <col min="7163" max="7163" width="5.453125" style="6" bestFit="1" customWidth="1"/>
    <col min="7164" max="7164" width="12.08984375" style="6" bestFit="1" customWidth="1"/>
    <col min="7165" max="7167" width="9" style="6"/>
    <col min="7168" max="7168" width="17" style="6" bestFit="1" customWidth="1"/>
    <col min="7169" max="7169" width="77.36328125" style="6" bestFit="1" customWidth="1"/>
    <col min="7170" max="7170" width="21.7265625" style="6" bestFit="1" customWidth="1"/>
    <col min="7171" max="7171" width="43.08984375" style="6" bestFit="1" customWidth="1"/>
    <col min="7172" max="7172" width="8.453125" style="6" bestFit="1" customWidth="1"/>
    <col min="7173" max="7173" width="25.7265625" style="6" bestFit="1" customWidth="1"/>
    <col min="7174" max="7174" width="5" style="6" bestFit="1" customWidth="1"/>
    <col min="7175" max="7175" width="12.08984375" style="6" bestFit="1" customWidth="1"/>
    <col min="7176" max="7176" width="49.90625" style="6" bestFit="1" customWidth="1"/>
    <col min="7177" max="7179" width="9.7265625" style="6" bestFit="1" customWidth="1"/>
    <col min="7180" max="7181" width="11" style="6" bestFit="1" customWidth="1"/>
    <col min="7182" max="7182" width="9" style="6"/>
    <col min="7183" max="7183" width="17.6328125" style="6" bestFit="1" customWidth="1"/>
    <col min="7184" max="7418" width="9" style="6"/>
    <col min="7419" max="7419" width="5.453125" style="6" bestFit="1" customWidth="1"/>
    <col min="7420" max="7420" width="12.08984375" style="6" bestFit="1" customWidth="1"/>
    <col min="7421" max="7423" width="9" style="6"/>
    <col min="7424" max="7424" width="17" style="6" bestFit="1" customWidth="1"/>
    <col min="7425" max="7425" width="77.36328125" style="6" bestFit="1" customWidth="1"/>
    <col min="7426" max="7426" width="21.7265625" style="6" bestFit="1" customWidth="1"/>
    <col min="7427" max="7427" width="43.08984375" style="6" bestFit="1" customWidth="1"/>
    <col min="7428" max="7428" width="8.453125" style="6" bestFit="1" customWidth="1"/>
    <col min="7429" max="7429" width="25.7265625" style="6" bestFit="1" customWidth="1"/>
    <col min="7430" max="7430" width="5" style="6" bestFit="1" customWidth="1"/>
    <col min="7431" max="7431" width="12.08984375" style="6" bestFit="1" customWidth="1"/>
    <col min="7432" max="7432" width="49.90625" style="6" bestFit="1" customWidth="1"/>
    <col min="7433" max="7435" width="9.7265625" style="6" bestFit="1" customWidth="1"/>
    <col min="7436" max="7437" width="11" style="6" bestFit="1" customWidth="1"/>
    <col min="7438" max="7438" width="9" style="6"/>
    <col min="7439" max="7439" width="17.6328125" style="6" bestFit="1" customWidth="1"/>
    <col min="7440" max="7674" width="9" style="6"/>
    <col min="7675" max="7675" width="5.453125" style="6" bestFit="1" customWidth="1"/>
    <col min="7676" max="7676" width="12.08984375" style="6" bestFit="1" customWidth="1"/>
    <col min="7677" max="7679" width="9" style="6"/>
    <col min="7680" max="7680" width="17" style="6" bestFit="1" customWidth="1"/>
    <col min="7681" max="7681" width="77.36328125" style="6" bestFit="1" customWidth="1"/>
    <col min="7682" max="7682" width="21.7265625" style="6" bestFit="1" customWidth="1"/>
    <col min="7683" max="7683" width="43.08984375" style="6" bestFit="1" customWidth="1"/>
    <col min="7684" max="7684" width="8.453125" style="6" bestFit="1" customWidth="1"/>
    <col min="7685" max="7685" width="25.7265625" style="6" bestFit="1" customWidth="1"/>
    <col min="7686" max="7686" width="5" style="6" bestFit="1" customWidth="1"/>
    <col min="7687" max="7687" width="12.08984375" style="6" bestFit="1" customWidth="1"/>
    <col min="7688" max="7688" width="49.90625" style="6" bestFit="1" customWidth="1"/>
    <col min="7689" max="7691" width="9.7265625" style="6" bestFit="1" customWidth="1"/>
    <col min="7692" max="7693" width="11" style="6" bestFit="1" customWidth="1"/>
    <col min="7694" max="7694" width="9" style="6"/>
    <col min="7695" max="7695" width="17.6328125" style="6" bestFit="1" customWidth="1"/>
    <col min="7696" max="7930" width="9" style="6"/>
    <col min="7931" max="7931" width="5.453125" style="6" bestFit="1" customWidth="1"/>
    <col min="7932" max="7932" width="12.08984375" style="6" bestFit="1" customWidth="1"/>
    <col min="7933" max="7935" width="9" style="6"/>
    <col min="7936" max="7936" width="17" style="6" bestFit="1" customWidth="1"/>
    <col min="7937" max="7937" width="77.36328125" style="6" bestFit="1" customWidth="1"/>
    <col min="7938" max="7938" width="21.7265625" style="6" bestFit="1" customWidth="1"/>
    <col min="7939" max="7939" width="43.08984375" style="6" bestFit="1" customWidth="1"/>
    <col min="7940" max="7940" width="8.453125" style="6" bestFit="1" customWidth="1"/>
    <col min="7941" max="7941" width="25.7265625" style="6" bestFit="1" customWidth="1"/>
    <col min="7942" max="7942" width="5" style="6" bestFit="1" customWidth="1"/>
    <col min="7943" max="7943" width="12.08984375" style="6" bestFit="1" customWidth="1"/>
    <col min="7944" max="7944" width="49.90625" style="6" bestFit="1" customWidth="1"/>
    <col min="7945" max="7947" width="9.7265625" style="6" bestFit="1" customWidth="1"/>
    <col min="7948" max="7949" width="11" style="6" bestFit="1" customWidth="1"/>
    <col min="7950" max="7950" width="9" style="6"/>
    <col min="7951" max="7951" width="17.6328125" style="6" bestFit="1" customWidth="1"/>
    <col min="7952" max="8186" width="9" style="6"/>
    <col min="8187" max="8187" width="5.453125" style="6" bestFit="1" customWidth="1"/>
    <col min="8188" max="8188" width="12.08984375" style="6" bestFit="1" customWidth="1"/>
    <col min="8189" max="8191" width="9" style="6"/>
    <col min="8192" max="8192" width="17" style="6" bestFit="1" customWidth="1"/>
    <col min="8193" max="8193" width="77.36328125" style="6" bestFit="1" customWidth="1"/>
    <col min="8194" max="8194" width="21.7265625" style="6" bestFit="1" customWidth="1"/>
    <col min="8195" max="8195" width="43.08984375" style="6" bestFit="1" customWidth="1"/>
    <col min="8196" max="8196" width="8.453125" style="6" bestFit="1" customWidth="1"/>
    <col min="8197" max="8197" width="25.7265625" style="6" bestFit="1" customWidth="1"/>
    <col min="8198" max="8198" width="5" style="6" bestFit="1" customWidth="1"/>
    <col min="8199" max="8199" width="12.08984375" style="6" bestFit="1" customWidth="1"/>
    <col min="8200" max="8200" width="49.90625" style="6" bestFit="1" customWidth="1"/>
    <col min="8201" max="8203" width="9.7265625" style="6" bestFit="1" customWidth="1"/>
    <col min="8204" max="8205" width="11" style="6" bestFit="1" customWidth="1"/>
    <col min="8206" max="8206" width="9" style="6"/>
    <col min="8207" max="8207" width="17.6328125" style="6" bestFit="1" customWidth="1"/>
    <col min="8208" max="8442" width="9" style="6"/>
    <col min="8443" max="8443" width="5.453125" style="6" bestFit="1" customWidth="1"/>
    <col min="8444" max="8444" width="12.08984375" style="6" bestFit="1" customWidth="1"/>
    <col min="8445" max="8447" width="9" style="6"/>
    <col min="8448" max="8448" width="17" style="6" bestFit="1" customWidth="1"/>
    <col min="8449" max="8449" width="77.36328125" style="6" bestFit="1" customWidth="1"/>
    <col min="8450" max="8450" width="21.7265625" style="6" bestFit="1" customWidth="1"/>
    <col min="8451" max="8451" width="43.08984375" style="6" bestFit="1" customWidth="1"/>
    <col min="8452" max="8452" width="8.453125" style="6" bestFit="1" customWidth="1"/>
    <col min="8453" max="8453" width="25.7265625" style="6" bestFit="1" customWidth="1"/>
    <col min="8454" max="8454" width="5" style="6" bestFit="1" customWidth="1"/>
    <col min="8455" max="8455" width="12.08984375" style="6" bestFit="1" customWidth="1"/>
    <col min="8456" max="8456" width="49.90625" style="6" bestFit="1" customWidth="1"/>
    <col min="8457" max="8459" width="9.7265625" style="6" bestFit="1" customWidth="1"/>
    <col min="8460" max="8461" width="11" style="6" bestFit="1" customWidth="1"/>
    <col min="8462" max="8462" width="9" style="6"/>
    <col min="8463" max="8463" width="17.6328125" style="6" bestFit="1" customWidth="1"/>
    <col min="8464" max="8698" width="9" style="6"/>
    <col min="8699" max="8699" width="5.453125" style="6" bestFit="1" customWidth="1"/>
    <col min="8700" max="8700" width="12.08984375" style="6" bestFit="1" customWidth="1"/>
    <col min="8701" max="8703" width="9" style="6"/>
    <col min="8704" max="8704" width="17" style="6" bestFit="1" customWidth="1"/>
    <col min="8705" max="8705" width="77.36328125" style="6" bestFit="1" customWidth="1"/>
    <col min="8706" max="8706" width="21.7265625" style="6" bestFit="1" customWidth="1"/>
    <col min="8707" max="8707" width="43.08984375" style="6" bestFit="1" customWidth="1"/>
    <col min="8708" max="8708" width="8.453125" style="6" bestFit="1" customWidth="1"/>
    <col min="8709" max="8709" width="25.7265625" style="6" bestFit="1" customWidth="1"/>
    <col min="8710" max="8710" width="5" style="6" bestFit="1" customWidth="1"/>
    <col min="8711" max="8711" width="12.08984375" style="6" bestFit="1" customWidth="1"/>
    <col min="8712" max="8712" width="49.90625" style="6" bestFit="1" customWidth="1"/>
    <col min="8713" max="8715" width="9.7265625" style="6" bestFit="1" customWidth="1"/>
    <col min="8716" max="8717" width="11" style="6" bestFit="1" customWidth="1"/>
    <col min="8718" max="8718" width="9" style="6"/>
    <col min="8719" max="8719" width="17.6328125" style="6" bestFit="1" customWidth="1"/>
    <col min="8720" max="8954" width="9" style="6"/>
    <col min="8955" max="8955" width="5.453125" style="6" bestFit="1" customWidth="1"/>
    <col min="8956" max="8956" width="12.08984375" style="6" bestFit="1" customWidth="1"/>
    <col min="8957" max="8959" width="9" style="6"/>
    <col min="8960" max="8960" width="17" style="6" bestFit="1" customWidth="1"/>
    <col min="8961" max="8961" width="77.36328125" style="6" bestFit="1" customWidth="1"/>
    <col min="8962" max="8962" width="21.7265625" style="6" bestFit="1" customWidth="1"/>
    <col min="8963" max="8963" width="43.08984375" style="6" bestFit="1" customWidth="1"/>
    <col min="8964" max="8964" width="8.453125" style="6" bestFit="1" customWidth="1"/>
    <col min="8965" max="8965" width="25.7265625" style="6" bestFit="1" customWidth="1"/>
    <col min="8966" max="8966" width="5" style="6" bestFit="1" customWidth="1"/>
    <col min="8967" max="8967" width="12.08984375" style="6" bestFit="1" customWidth="1"/>
    <col min="8968" max="8968" width="49.90625" style="6" bestFit="1" customWidth="1"/>
    <col min="8969" max="8971" width="9.7265625" style="6" bestFit="1" customWidth="1"/>
    <col min="8972" max="8973" width="11" style="6" bestFit="1" customWidth="1"/>
    <col min="8974" max="8974" width="9" style="6"/>
    <col min="8975" max="8975" width="17.6328125" style="6" bestFit="1" customWidth="1"/>
    <col min="8976" max="9210" width="9" style="6"/>
    <col min="9211" max="9211" width="5.453125" style="6" bestFit="1" customWidth="1"/>
    <col min="9212" max="9212" width="12.08984375" style="6" bestFit="1" customWidth="1"/>
    <col min="9213" max="9215" width="9" style="6"/>
    <col min="9216" max="9216" width="17" style="6" bestFit="1" customWidth="1"/>
    <col min="9217" max="9217" width="77.36328125" style="6" bestFit="1" customWidth="1"/>
    <col min="9218" max="9218" width="21.7265625" style="6" bestFit="1" customWidth="1"/>
    <col min="9219" max="9219" width="43.08984375" style="6" bestFit="1" customWidth="1"/>
    <col min="9220" max="9220" width="8.453125" style="6" bestFit="1" customWidth="1"/>
    <col min="9221" max="9221" width="25.7265625" style="6" bestFit="1" customWidth="1"/>
    <col min="9222" max="9222" width="5" style="6" bestFit="1" customWidth="1"/>
    <col min="9223" max="9223" width="12.08984375" style="6" bestFit="1" customWidth="1"/>
    <col min="9224" max="9224" width="49.90625" style="6" bestFit="1" customWidth="1"/>
    <col min="9225" max="9227" width="9.7265625" style="6" bestFit="1" customWidth="1"/>
    <col min="9228" max="9229" width="11" style="6" bestFit="1" customWidth="1"/>
    <col min="9230" max="9230" width="9" style="6"/>
    <col min="9231" max="9231" width="17.6328125" style="6" bestFit="1" customWidth="1"/>
    <col min="9232" max="9466" width="9" style="6"/>
    <col min="9467" max="9467" width="5.453125" style="6" bestFit="1" customWidth="1"/>
    <col min="9468" max="9468" width="12.08984375" style="6" bestFit="1" customWidth="1"/>
    <col min="9469" max="9471" width="9" style="6"/>
    <col min="9472" max="9472" width="17" style="6" bestFit="1" customWidth="1"/>
    <col min="9473" max="9473" width="77.36328125" style="6" bestFit="1" customWidth="1"/>
    <col min="9474" max="9474" width="21.7265625" style="6" bestFit="1" customWidth="1"/>
    <col min="9475" max="9475" width="43.08984375" style="6" bestFit="1" customWidth="1"/>
    <col min="9476" max="9476" width="8.453125" style="6" bestFit="1" customWidth="1"/>
    <col min="9477" max="9477" width="25.7265625" style="6" bestFit="1" customWidth="1"/>
    <col min="9478" max="9478" width="5" style="6" bestFit="1" customWidth="1"/>
    <col min="9479" max="9479" width="12.08984375" style="6" bestFit="1" customWidth="1"/>
    <col min="9480" max="9480" width="49.90625" style="6" bestFit="1" customWidth="1"/>
    <col min="9481" max="9483" width="9.7265625" style="6" bestFit="1" customWidth="1"/>
    <col min="9484" max="9485" width="11" style="6" bestFit="1" customWidth="1"/>
    <col min="9486" max="9486" width="9" style="6"/>
    <col min="9487" max="9487" width="17.6328125" style="6" bestFit="1" customWidth="1"/>
    <col min="9488" max="9722" width="9" style="6"/>
    <col min="9723" max="9723" width="5.453125" style="6" bestFit="1" customWidth="1"/>
    <col min="9724" max="9724" width="12.08984375" style="6" bestFit="1" customWidth="1"/>
    <col min="9725" max="9727" width="9" style="6"/>
    <col min="9728" max="9728" width="17" style="6" bestFit="1" customWidth="1"/>
    <col min="9729" max="9729" width="77.36328125" style="6" bestFit="1" customWidth="1"/>
    <col min="9730" max="9730" width="21.7265625" style="6" bestFit="1" customWidth="1"/>
    <col min="9731" max="9731" width="43.08984375" style="6" bestFit="1" customWidth="1"/>
    <col min="9732" max="9732" width="8.453125" style="6" bestFit="1" customWidth="1"/>
    <col min="9733" max="9733" width="25.7265625" style="6" bestFit="1" customWidth="1"/>
    <col min="9734" max="9734" width="5" style="6" bestFit="1" customWidth="1"/>
    <col min="9735" max="9735" width="12.08984375" style="6" bestFit="1" customWidth="1"/>
    <col min="9736" max="9736" width="49.90625" style="6" bestFit="1" customWidth="1"/>
    <col min="9737" max="9739" width="9.7265625" style="6" bestFit="1" customWidth="1"/>
    <col min="9740" max="9741" width="11" style="6" bestFit="1" customWidth="1"/>
    <col min="9742" max="9742" width="9" style="6"/>
    <col min="9743" max="9743" width="17.6328125" style="6" bestFit="1" customWidth="1"/>
    <col min="9744" max="9978" width="9" style="6"/>
    <col min="9979" max="9979" width="5.453125" style="6" bestFit="1" customWidth="1"/>
    <col min="9980" max="9980" width="12.08984375" style="6" bestFit="1" customWidth="1"/>
    <col min="9981" max="9983" width="9" style="6"/>
    <col min="9984" max="9984" width="17" style="6" bestFit="1" customWidth="1"/>
    <col min="9985" max="9985" width="77.36328125" style="6" bestFit="1" customWidth="1"/>
    <col min="9986" max="9986" width="21.7265625" style="6" bestFit="1" customWidth="1"/>
    <col min="9987" max="9987" width="43.08984375" style="6" bestFit="1" customWidth="1"/>
    <col min="9988" max="9988" width="8.453125" style="6" bestFit="1" customWidth="1"/>
    <col min="9989" max="9989" width="25.7265625" style="6" bestFit="1" customWidth="1"/>
    <col min="9990" max="9990" width="5" style="6" bestFit="1" customWidth="1"/>
    <col min="9991" max="9991" width="12.08984375" style="6" bestFit="1" customWidth="1"/>
    <col min="9992" max="9992" width="49.90625" style="6" bestFit="1" customWidth="1"/>
    <col min="9993" max="9995" width="9.7265625" style="6" bestFit="1" customWidth="1"/>
    <col min="9996" max="9997" width="11" style="6" bestFit="1" customWidth="1"/>
    <col min="9998" max="9998" width="9" style="6"/>
    <col min="9999" max="9999" width="17.6328125" style="6" bestFit="1" customWidth="1"/>
    <col min="10000" max="10234" width="9" style="6"/>
    <col min="10235" max="10235" width="5.453125" style="6" bestFit="1" customWidth="1"/>
    <col min="10236" max="10236" width="12.08984375" style="6" bestFit="1" customWidth="1"/>
    <col min="10237" max="10239" width="9" style="6"/>
    <col min="10240" max="10240" width="17" style="6" bestFit="1" customWidth="1"/>
    <col min="10241" max="10241" width="77.36328125" style="6" bestFit="1" customWidth="1"/>
    <col min="10242" max="10242" width="21.7265625" style="6" bestFit="1" customWidth="1"/>
    <col min="10243" max="10243" width="43.08984375" style="6" bestFit="1" customWidth="1"/>
    <col min="10244" max="10244" width="8.453125" style="6" bestFit="1" customWidth="1"/>
    <col min="10245" max="10245" width="25.7265625" style="6" bestFit="1" customWidth="1"/>
    <col min="10246" max="10246" width="5" style="6" bestFit="1" customWidth="1"/>
    <col min="10247" max="10247" width="12.08984375" style="6" bestFit="1" customWidth="1"/>
    <col min="10248" max="10248" width="49.90625" style="6" bestFit="1" customWidth="1"/>
    <col min="10249" max="10251" width="9.7265625" style="6" bestFit="1" customWidth="1"/>
    <col min="10252" max="10253" width="11" style="6" bestFit="1" customWidth="1"/>
    <col min="10254" max="10254" width="9" style="6"/>
    <col min="10255" max="10255" width="17.6328125" style="6" bestFit="1" customWidth="1"/>
    <col min="10256" max="10490" width="9" style="6"/>
    <col min="10491" max="10491" width="5.453125" style="6" bestFit="1" customWidth="1"/>
    <col min="10492" max="10492" width="12.08984375" style="6" bestFit="1" customWidth="1"/>
    <col min="10493" max="10495" width="9" style="6"/>
    <col min="10496" max="10496" width="17" style="6" bestFit="1" customWidth="1"/>
    <col min="10497" max="10497" width="77.36328125" style="6" bestFit="1" customWidth="1"/>
    <col min="10498" max="10498" width="21.7265625" style="6" bestFit="1" customWidth="1"/>
    <col min="10499" max="10499" width="43.08984375" style="6" bestFit="1" customWidth="1"/>
    <col min="10500" max="10500" width="8.453125" style="6" bestFit="1" customWidth="1"/>
    <col min="10501" max="10501" width="25.7265625" style="6" bestFit="1" customWidth="1"/>
    <col min="10502" max="10502" width="5" style="6" bestFit="1" customWidth="1"/>
    <col min="10503" max="10503" width="12.08984375" style="6" bestFit="1" customWidth="1"/>
    <col min="10504" max="10504" width="49.90625" style="6" bestFit="1" customWidth="1"/>
    <col min="10505" max="10507" width="9.7265625" style="6" bestFit="1" customWidth="1"/>
    <col min="10508" max="10509" width="11" style="6" bestFit="1" customWidth="1"/>
    <col min="10510" max="10510" width="9" style="6"/>
    <col min="10511" max="10511" width="17.6328125" style="6" bestFit="1" customWidth="1"/>
    <col min="10512" max="10746" width="9" style="6"/>
    <col min="10747" max="10747" width="5.453125" style="6" bestFit="1" customWidth="1"/>
    <col min="10748" max="10748" width="12.08984375" style="6" bestFit="1" customWidth="1"/>
    <col min="10749" max="10751" width="9" style="6"/>
    <col min="10752" max="10752" width="17" style="6" bestFit="1" customWidth="1"/>
    <col min="10753" max="10753" width="77.36328125" style="6" bestFit="1" customWidth="1"/>
    <col min="10754" max="10754" width="21.7265625" style="6" bestFit="1" customWidth="1"/>
    <col min="10755" max="10755" width="43.08984375" style="6" bestFit="1" customWidth="1"/>
    <col min="10756" max="10756" width="8.453125" style="6" bestFit="1" customWidth="1"/>
    <col min="10757" max="10757" width="25.7265625" style="6" bestFit="1" customWidth="1"/>
    <col min="10758" max="10758" width="5" style="6" bestFit="1" customWidth="1"/>
    <col min="10759" max="10759" width="12.08984375" style="6" bestFit="1" customWidth="1"/>
    <col min="10760" max="10760" width="49.90625" style="6" bestFit="1" customWidth="1"/>
    <col min="10761" max="10763" width="9.7265625" style="6" bestFit="1" customWidth="1"/>
    <col min="10764" max="10765" width="11" style="6" bestFit="1" customWidth="1"/>
    <col min="10766" max="10766" width="9" style="6"/>
    <col min="10767" max="10767" width="17.6328125" style="6" bestFit="1" customWidth="1"/>
    <col min="10768" max="11002" width="9" style="6"/>
    <col min="11003" max="11003" width="5.453125" style="6" bestFit="1" customWidth="1"/>
    <col min="11004" max="11004" width="12.08984375" style="6" bestFit="1" customWidth="1"/>
    <col min="11005" max="11007" width="9" style="6"/>
    <col min="11008" max="11008" width="17" style="6" bestFit="1" customWidth="1"/>
    <col min="11009" max="11009" width="77.36328125" style="6" bestFit="1" customWidth="1"/>
    <col min="11010" max="11010" width="21.7265625" style="6" bestFit="1" customWidth="1"/>
    <col min="11011" max="11011" width="43.08984375" style="6" bestFit="1" customWidth="1"/>
    <col min="11012" max="11012" width="8.453125" style="6" bestFit="1" customWidth="1"/>
    <col min="11013" max="11013" width="25.7265625" style="6" bestFit="1" customWidth="1"/>
    <col min="11014" max="11014" width="5" style="6" bestFit="1" customWidth="1"/>
    <col min="11015" max="11015" width="12.08984375" style="6" bestFit="1" customWidth="1"/>
    <col min="11016" max="11016" width="49.90625" style="6" bestFit="1" customWidth="1"/>
    <col min="11017" max="11019" width="9.7265625" style="6" bestFit="1" customWidth="1"/>
    <col min="11020" max="11021" width="11" style="6" bestFit="1" customWidth="1"/>
    <col min="11022" max="11022" width="9" style="6"/>
    <col min="11023" max="11023" width="17.6328125" style="6" bestFit="1" customWidth="1"/>
    <col min="11024" max="11258" width="9" style="6"/>
    <col min="11259" max="11259" width="5.453125" style="6" bestFit="1" customWidth="1"/>
    <col min="11260" max="11260" width="12.08984375" style="6" bestFit="1" customWidth="1"/>
    <col min="11261" max="11263" width="9" style="6"/>
    <col min="11264" max="11264" width="17" style="6" bestFit="1" customWidth="1"/>
    <col min="11265" max="11265" width="77.36328125" style="6" bestFit="1" customWidth="1"/>
    <col min="11266" max="11266" width="21.7265625" style="6" bestFit="1" customWidth="1"/>
    <col min="11267" max="11267" width="43.08984375" style="6" bestFit="1" customWidth="1"/>
    <col min="11268" max="11268" width="8.453125" style="6" bestFit="1" customWidth="1"/>
    <col min="11269" max="11269" width="25.7265625" style="6" bestFit="1" customWidth="1"/>
    <col min="11270" max="11270" width="5" style="6" bestFit="1" customWidth="1"/>
    <col min="11271" max="11271" width="12.08984375" style="6" bestFit="1" customWidth="1"/>
    <col min="11272" max="11272" width="49.90625" style="6" bestFit="1" customWidth="1"/>
    <col min="11273" max="11275" width="9.7265625" style="6" bestFit="1" customWidth="1"/>
    <col min="11276" max="11277" width="11" style="6" bestFit="1" customWidth="1"/>
    <col min="11278" max="11278" width="9" style="6"/>
    <col min="11279" max="11279" width="17.6328125" style="6" bestFit="1" customWidth="1"/>
    <col min="11280" max="11514" width="9" style="6"/>
    <col min="11515" max="11515" width="5.453125" style="6" bestFit="1" customWidth="1"/>
    <col min="11516" max="11516" width="12.08984375" style="6" bestFit="1" customWidth="1"/>
    <col min="11517" max="11519" width="9" style="6"/>
    <col min="11520" max="11520" width="17" style="6" bestFit="1" customWidth="1"/>
    <col min="11521" max="11521" width="77.36328125" style="6" bestFit="1" customWidth="1"/>
    <col min="11522" max="11522" width="21.7265625" style="6" bestFit="1" customWidth="1"/>
    <col min="11523" max="11523" width="43.08984375" style="6" bestFit="1" customWidth="1"/>
    <col min="11524" max="11524" width="8.453125" style="6" bestFit="1" customWidth="1"/>
    <col min="11525" max="11525" width="25.7265625" style="6" bestFit="1" customWidth="1"/>
    <col min="11526" max="11526" width="5" style="6" bestFit="1" customWidth="1"/>
    <col min="11527" max="11527" width="12.08984375" style="6" bestFit="1" customWidth="1"/>
    <col min="11528" max="11528" width="49.90625" style="6" bestFit="1" customWidth="1"/>
    <col min="11529" max="11531" width="9.7265625" style="6" bestFit="1" customWidth="1"/>
    <col min="11532" max="11533" width="11" style="6" bestFit="1" customWidth="1"/>
    <col min="11534" max="11534" width="9" style="6"/>
    <col min="11535" max="11535" width="17.6328125" style="6" bestFit="1" customWidth="1"/>
    <col min="11536" max="11770" width="9" style="6"/>
    <col min="11771" max="11771" width="5.453125" style="6" bestFit="1" customWidth="1"/>
    <col min="11772" max="11772" width="12.08984375" style="6" bestFit="1" customWidth="1"/>
    <col min="11773" max="11775" width="9" style="6"/>
    <col min="11776" max="11776" width="17" style="6" bestFit="1" customWidth="1"/>
    <col min="11777" max="11777" width="77.36328125" style="6" bestFit="1" customWidth="1"/>
    <col min="11778" max="11778" width="21.7265625" style="6" bestFit="1" customWidth="1"/>
    <col min="11779" max="11779" width="43.08984375" style="6" bestFit="1" customWidth="1"/>
    <col min="11780" max="11780" width="8.453125" style="6" bestFit="1" customWidth="1"/>
    <col min="11781" max="11781" width="25.7265625" style="6" bestFit="1" customWidth="1"/>
    <col min="11782" max="11782" width="5" style="6" bestFit="1" customWidth="1"/>
    <col min="11783" max="11783" width="12.08984375" style="6" bestFit="1" customWidth="1"/>
    <col min="11784" max="11784" width="49.90625" style="6" bestFit="1" customWidth="1"/>
    <col min="11785" max="11787" width="9.7265625" style="6" bestFit="1" customWidth="1"/>
    <col min="11788" max="11789" width="11" style="6" bestFit="1" customWidth="1"/>
    <col min="11790" max="11790" width="9" style="6"/>
    <col min="11791" max="11791" width="17.6328125" style="6" bestFit="1" customWidth="1"/>
    <col min="11792" max="12026" width="9" style="6"/>
    <col min="12027" max="12027" width="5.453125" style="6" bestFit="1" customWidth="1"/>
    <col min="12028" max="12028" width="12.08984375" style="6" bestFit="1" customWidth="1"/>
    <col min="12029" max="12031" width="9" style="6"/>
    <col min="12032" max="12032" width="17" style="6" bestFit="1" customWidth="1"/>
    <col min="12033" max="12033" width="77.36328125" style="6" bestFit="1" customWidth="1"/>
    <col min="12034" max="12034" width="21.7265625" style="6" bestFit="1" customWidth="1"/>
    <col min="12035" max="12035" width="43.08984375" style="6" bestFit="1" customWidth="1"/>
    <col min="12036" max="12036" width="8.453125" style="6" bestFit="1" customWidth="1"/>
    <col min="12037" max="12037" width="25.7265625" style="6" bestFit="1" customWidth="1"/>
    <col min="12038" max="12038" width="5" style="6" bestFit="1" customWidth="1"/>
    <col min="12039" max="12039" width="12.08984375" style="6" bestFit="1" customWidth="1"/>
    <col min="12040" max="12040" width="49.90625" style="6" bestFit="1" customWidth="1"/>
    <col min="12041" max="12043" width="9.7265625" style="6" bestFit="1" customWidth="1"/>
    <col min="12044" max="12045" width="11" style="6" bestFit="1" customWidth="1"/>
    <col min="12046" max="12046" width="9" style="6"/>
    <col min="12047" max="12047" width="17.6328125" style="6" bestFit="1" customWidth="1"/>
    <col min="12048" max="12282" width="9" style="6"/>
    <col min="12283" max="12283" width="5.453125" style="6" bestFit="1" customWidth="1"/>
    <col min="12284" max="12284" width="12.08984375" style="6" bestFit="1" customWidth="1"/>
    <col min="12285" max="12287" width="9" style="6"/>
    <col min="12288" max="12288" width="17" style="6" bestFit="1" customWidth="1"/>
    <col min="12289" max="12289" width="77.36328125" style="6" bestFit="1" customWidth="1"/>
    <col min="12290" max="12290" width="21.7265625" style="6" bestFit="1" customWidth="1"/>
    <col min="12291" max="12291" width="43.08984375" style="6" bestFit="1" customWidth="1"/>
    <col min="12292" max="12292" width="8.453125" style="6" bestFit="1" customWidth="1"/>
    <col min="12293" max="12293" width="25.7265625" style="6" bestFit="1" customWidth="1"/>
    <col min="12294" max="12294" width="5" style="6" bestFit="1" customWidth="1"/>
    <col min="12295" max="12295" width="12.08984375" style="6" bestFit="1" customWidth="1"/>
    <col min="12296" max="12296" width="49.90625" style="6" bestFit="1" customWidth="1"/>
    <col min="12297" max="12299" width="9.7265625" style="6" bestFit="1" customWidth="1"/>
    <col min="12300" max="12301" width="11" style="6" bestFit="1" customWidth="1"/>
    <col min="12302" max="12302" width="9" style="6"/>
    <col min="12303" max="12303" width="17.6328125" style="6" bestFit="1" customWidth="1"/>
    <col min="12304" max="12538" width="9" style="6"/>
    <col min="12539" max="12539" width="5.453125" style="6" bestFit="1" customWidth="1"/>
    <col min="12540" max="12540" width="12.08984375" style="6" bestFit="1" customWidth="1"/>
    <col min="12541" max="12543" width="9" style="6"/>
    <col min="12544" max="12544" width="17" style="6" bestFit="1" customWidth="1"/>
    <col min="12545" max="12545" width="77.36328125" style="6" bestFit="1" customWidth="1"/>
    <col min="12546" max="12546" width="21.7265625" style="6" bestFit="1" customWidth="1"/>
    <col min="12547" max="12547" width="43.08984375" style="6" bestFit="1" customWidth="1"/>
    <col min="12548" max="12548" width="8.453125" style="6" bestFit="1" customWidth="1"/>
    <col min="12549" max="12549" width="25.7265625" style="6" bestFit="1" customWidth="1"/>
    <col min="12550" max="12550" width="5" style="6" bestFit="1" customWidth="1"/>
    <col min="12551" max="12551" width="12.08984375" style="6" bestFit="1" customWidth="1"/>
    <col min="12552" max="12552" width="49.90625" style="6" bestFit="1" customWidth="1"/>
    <col min="12553" max="12555" width="9.7265625" style="6" bestFit="1" customWidth="1"/>
    <col min="12556" max="12557" width="11" style="6" bestFit="1" customWidth="1"/>
    <col min="12558" max="12558" width="9" style="6"/>
    <col min="12559" max="12559" width="17.6328125" style="6" bestFit="1" customWidth="1"/>
    <col min="12560" max="12794" width="9" style="6"/>
    <col min="12795" max="12795" width="5.453125" style="6" bestFit="1" customWidth="1"/>
    <col min="12796" max="12796" width="12.08984375" style="6" bestFit="1" customWidth="1"/>
    <col min="12797" max="12799" width="9" style="6"/>
    <col min="12800" max="12800" width="17" style="6" bestFit="1" customWidth="1"/>
    <col min="12801" max="12801" width="77.36328125" style="6" bestFit="1" customWidth="1"/>
    <col min="12802" max="12802" width="21.7265625" style="6" bestFit="1" customWidth="1"/>
    <col min="12803" max="12803" width="43.08984375" style="6" bestFit="1" customWidth="1"/>
    <col min="12804" max="12804" width="8.453125" style="6" bestFit="1" customWidth="1"/>
    <col min="12805" max="12805" width="25.7265625" style="6" bestFit="1" customWidth="1"/>
    <col min="12806" max="12806" width="5" style="6" bestFit="1" customWidth="1"/>
    <col min="12807" max="12807" width="12.08984375" style="6" bestFit="1" customWidth="1"/>
    <col min="12808" max="12808" width="49.90625" style="6" bestFit="1" customWidth="1"/>
    <col min="12809" max="12811" width="9.7265625" style="6" bestFit="1" customWidth="1"/>
    <col min="12812" max="12813" width="11" style="6" bestFit="1" customWidth="1"/>
    <col min="12814" max="12814" width="9" style="6"/>
    <col min="12815" max="12815" width="17.6328125" style="6" bestFit="1" customWidth="1"/>
    <col min="12816" max="13050" width="9" style="6"/>
    <col min="13051" max="13051" width="5.453125" style="6" bestFit="1" customWidth="1"/>
    <col min="13052" max="13052" width="12.08984375" style="6" bestFit="1" customWidth="1"/>
    <col min="13053" max="13055" width="9" style="6"/>
    <col min="13056" max="13056" width="17" style="6" bestFit="1" customWidth="1"/>
    <col min="13057" max="13057" width="77.36328125" style="6" bestFit="1" customWidth="1"/>
    <col min="13058" max="13058" width="21.7265625" style="6" bestFit="1" customWidth="1"/>
    <col min="13059" max="13059" width="43.08984375" style="6" bestFit="1" customWidth="1"/>
    <col min="13060" max="13060" width="8.453125" style="6" bestFit="1" customWidth="1"/>
    <col min="13061" max="13061" width="25.7265625" style="6" bestFit="1" customWidth="1"/>
    <col min="13062" max="13062" width="5" style="6" bestFit="1" customWidth="1"/>
    <col min="13063" max="13063" width="12.08984375" style="6" bestFit="1" customWidth="1"/>
    <col min="13064" max="13064" width="49.90625" style="6" bestFit="1" customWidth="1"/>
    <col min="13065" max="13067" width="9.7265625" style="6" bestFit="1" customWidth="1"/>
    <col min="13068" max="13069" width="11" style="6" bestFit="1" customWidth="1"/>
    <col min="13070" max="13070" width="9" style="6"/>
    <col min="13071" max="13071" width="17.6328125" style="6" bestFit="1" customWidth="1"/>
    <col min="13072" max="13306" width="9" style="6"/>
    <col min="13307" max="13307" width="5.453125" style="6" bestFit="1" customWidth="1"/>
    <col min="13308" max="13308" width="12.08984375" style="6" bestFit="1" customWidth="1"/>
    <col min="13309" max="13311" width="9" style="6"/>
    <col min="13312" max="13312" width="17" style="6" bestFit="1" customWidth="1"/>
    <col min="13313" max="13313" width="77.36328125" style="6" bestFit="1" customWidth="1"/>
    <col min="13314" max="13314" width="21.7265625" style="6" bestFit="1" customWidth="1"/>
    <col min="13315" max="13315" width="43.08984375" style="6" bestFit="1" customWidth="1"/>
    <col min="13316" max="13316" width="8.453125" style="6" bestFit="1" customWidth="1"/>
    <col min="13317" max="13317" width="25.7265625" style="6" bestFit="1" customWidth="1"/>
    <col min="13318" max="13318" width="5" style="6" bestFit="1" customWidth="1"/>
    <col min="13319" max="13319" width="12.08984375" style="6" bestFit="1" customWidth="1"/>
    <col min="13320" max="13320" width="49.90625" style="6" bestFit="1" customWidth="1"/>
    <col min="13321" max="13323" width="9.7265625" style="6" bestFit="1" customWidth="1"/>
    <col min="13324" max="13325" width="11" style="6" bestFit="1" customWidth="1"/>
    <col min="13326" max="13326" width="9" style="6"/>
    <col min="13327" max="13327" width="17.6328125" style="6" bestFit="1" customWidth="1"/>
    <col min="13328" max="13562" width="9" style="6"/>
    <col min="13563" max="13563" width="5.453125" style="6" bestFit="1" customWidth="1"/>
    <col min="13564" max="13564" width="12.08984375" style="6" bestFit="1" customWidth="1"/>
    <col min="13565" max="13567" width="9" style="6"/>
    <col min="13568" max="13568" width="17" style="6" bestFit="1" customWidth="1"/>
    <col min="13569" max="13569" width="77.36328125" style="6" bestFit="1" customWidth="1"/>
    <col min="13570" max="13570" width="21.7265625" style="6" bestFit="1" customWidth="1"/>
    <col min="13571" max="13571" width="43.08984375" style="6" bestFit="1" customWidth="1"/>
    <col min="13572" max="13572" width="8.453125" style="6" bestFit="1" customWidth="1"/>
    <col min="13573" max="13573" width="25.7265625" style="6" bestFit="1" customWidth="1"/>
    <col min="13574" max="13574" width="5" style="6" bestFit="1" customWidth="1"/>
    <col min="13575" max="13575" width="12.08984375" style="6" bestFit="1" customWidth="1"/>
    <col min="13576" max="13576" width="49.90625" style="6" bestFit="1" customWidth="1"/>
    <col min="13577" max="13579" width="9.7265625" style="6" bestFit="1" customWidth="1"/>
    <col min="13580" max="13581" width="11" style="6" bestFit="1" customWidth="1"/>
    <col min="13582" max="13582" width="9" style="6"/>
    <col min="13583" max="13583" width="17.6328125" style="6" bestFit="1" customWidth="1"/>
    <col min="13584" max="13818" width="9" style="6"/>
    <col min="13819" max="13819" width="5.453125" style="6" bestFit="1" customWidth="1"/>
    <col min="13820" max="13820" width="12.08984375" style="6" bestFit="1" customWidth="1"/>
    <col min="13821" max="13823" width="9" style="6"/>
    <col min="13824" max="13824" width="17" style="6" bestFit="1" customWidth="1"/>
    <col min="13825" max="13825" width="77.36328125" style="6" bestFit="1" customWidth="1"/>
    <col min="13826" max="13826" width="21.7265625" style="6" bestFit="1" customWidth="1"/>
    <col min="13827" max="13827" width="43.08984375" style="6" bestFit="1" customWidth="1"/>
    <col min="13828" max="13828" width="8.453125" style="6" bestFit="1" customWidth="1"/>
    <col min="13829" max="13829" width="25.7265625" style="6" bestFit="1" customWidth="1"/>
    <col min="13830" max="13830" width="5" style="6" bestFit="1" customWidth="1"/>
    <col min="13831" max="13831" width="12.08984375" style="6" bestFit="1" customWidth="1"/>
    <col min="13832" max="13832" width="49.90625" style="6" bestFit="1" customWidth="1"/>
    <col min="13833" max="13835" width="9.7265625" style="6" bestFit="1" customWidth="1"/>
    <col min="13836" max="13837" width="11" style="6" bestFit="1" customWidth="1"/>
    <col min="13838" max="13838" width="9" style="6"/>
    <col min="13839" max="13839" width="17.6328125" style="6" bestFit="1" customWidth="1"/>
    <col min="13840" max="14074" width="9" style="6"/>
    <col min="14075" max="14075" width="5.453125" style="6" bestFit="1" customWidth="1"/>
    <col min="14076" max="14076" width="12.08984375" style="6" bestFit="1" customWidth="1"/>
    <col min="14077" max="14079" width="9" style="6"/>
    <col min="14080" max="14080" width="17" style="6" bestFit="1" customWidth="1"/>
    <col min="14081" max="14081" width="77.36328125" style="6" bestFit="1" customWidth="1"/>
    <col min="14082" max="14082" width="21.7265625" style="6" bestFit="1" customWidth="1"/>
    <col min="14083" max="14083" width="43.08984375" style="6" bestFit="1" customWidth="1"/>
    <col min="14084" max="14084" width="8.453125" style="6" bestFit="1" customWidth="1"/>
    <col min="14085" max="14085" width="25.7265625" style="6" bestFit="1" customWidth="1"/>
    <col min="14086" max="14086" width="5" style="6" bestFit="1" customWidth="1"/>
    <col min="14087" max="14087" width="12.08984375" style="6" bestFit="1" customWidth="1"/>
    <col min="14088" max="14088" width="49.90625" style="6" bestFit="1" customWidth="1"/>
    <col min="14089" max="14091" width="9.7265625" style="6" bestFit="1" customWidth="1"/>
    <col min="14092" max="14093" width="11" style="6" bestFit="1" customWidth="1"/>
    <col min="14094" max="14094" width="9" style="6"/>
    <col min="14095" max="14095" width="17.6328125" style="6" bestFit="1" customWidth="1"/>
    <col min="14096" max="14330" width="9" style="6"/>
    <col min="14331" max="14331" width="5.453125" style="6" bestFit="1" customWidth="1"/>
    <col min="14332" max="14332" width="12.08984375" style="6" bestFit="1" customWidth="1"/>
    <col min="14333" max="14335" width="9" style="6"/>
    <col min="14336" max="14336" width="17" style="6" bestFit="1" customWidth="1"/>
    <col min="14337" max="14337" width="77.36328125" style="6" bestFit="1" customWidth="1"/>
    <col min="14338" max="14338" width="21.7265625" style="6" bestFit="1" customWidth="1"/>
    <col min="14339" max="14339" width="43.08984375" style="6" bestFit="1" customWidth="1"/>
    <col min="14340" max="14340" width="8.453125" style="6" bestFit="1" customWidth="1"/>
    <col min="14341" max="14341" width="25.7265625" style="6" bestFit="1" customWidth="1"/>
    <col min="14342" max="14342" width="5" style="6" bestFit="1" customWidth="1"/>
    <col min="14343" max="14343" width="12.08984375" style="6" bestFit="1" customWidth="1"/>
    <col min="14344" max="14344" width="49.90625" style="6" bestFit="1" customWidth="1"/>
    <col min="14345" max="14347" width="9.7265625" style="6" bestFit="1" customWidth="1"/>
    <col min="14348" max="14349" width="11" style="6" bestFit="1" customWidth="1"/>
    <col min="14350" max="14350" width="9" style="6"/>
    <col min="14351" max="14351" width="17.6328125" style="6" bestFit="1" customWidth="1"/>
    <col min="14352" max="14586" width="9" style="6"/>
    <col min="14587" max="14587" width="5.453125" style="6" bestFit="1" customWidth="1"/>
    <col min="14588" max="14588" width="12.08984375" style="6" bestFit="1" customWidth="1"/>
    <col min="14589" max="14591" width="9" style="6"/>
    <col min="14592" max="14592" width="17" style="6" bestFit="1" customWidth="1"/>
    <col min="14593" max="14593" width="77.36328125" style="6" bestFit="1" customWidth="1"/>
    <col min="14594" max="14594" width="21.7265625" style="6" bestFit="1" customWidth="1"/>
    <col min="14595" max="14595" width="43.08984375" style="6" bestFit="1" customWidth="1"/>
    <col min="14596" max="14596" width="8.453125" style="6" bestFit="1" customWidth="1"/>
    <col min="14597" max="14597" width="25.7265625" style="6" bestFit="1" customWidth="1"/>
    <col min="14598" max="14598" width="5" style="6" bestFit="1" customWidth="1"/>
    <col min="14599" max="14599" width="12.08984375" style="6" bestFit="1" customWidth="1"/>
    <col min="14600" max="14600" width="49.90625" style="6" bestFit="1" customWidth="1"/>
    <col min="14601" max="14603" width="9.7265625" style="6" bestFit="1" customWidth="1"/>
    <col min="14604" max="14605" width="11" style="6" bestFit="1" customWidth="1"/>
    <col min="14606" max="14606" width="9" style="6"/>
    <col min="14607" max="14607" width="17.6328125" style="6" bestFit="1" customWidth="1"/>
    <col min="14608" max="14842" width="9" style="6"/>
    <col min="14843" max="14843" width="5.453125" style="6" bestFit="1" customWidth="1"/>
    <col min="14844" max="14844" width="12.08984375" style="6" bestFit="1" customWidth="1"/>
    <col min="14845" max="14847" width="9" style="6"/>
    <col min="14848" max="14848" width="17" style="6" bestFit="1" customWidth="1"/>
    <col min="14849" max="14849" width="77.36328125" style="6" bestFit="1" customWidth="1"/>
    <col min="14850" max="14850" width="21.7265625" style="6" bestFit="1" customWidth="1"/>
    <col min="14851" max="14851" width="43.08984375" style="6" bestFit="1" customWidth="1"/>
    <col min="14852" max="14852" width="8.453125" style="6" bestFit="1" customWidth="1"/>
    <col min="14853" max="14853" width="25.7265625" style="6" bestFit="1" customWidth="1"/>
    <col min="14854" max="14854" width="5" style="6" bestFit="1" customWidth="1"/>
    <col min="14855" max="14855" width="12.08984375" style="6" bestFit="1" customWidth="1"/>
    <col min="14856" max="14856" width="49.90625" style="6" bestFit="1" customWidth="1"/>
    <col min="14857" max="14859" width="9.7265625" style="6" bestFit="1" customWidth="1"/>
    <col min="14860" max="14861" width="11" style="6" bestFit="1" customWidth="1"/>
    <col min="14862" max="14862" width="9" style="6"/>
    <col min="14863" max="14863" width="17.6328125" style="6" bestFit="1" customWidth="1"/>
    <col min="14864" max="15098" width="9" style="6"/>
    <col min="15099" max="15099" width="5.453125" style="6" bestFit="1" customWidth="1"/>
    <col min="15100" max="15100" width="12.08984375" style="6" bestFit="1" customWidth="1"/>
    <col min="15101" max="15103" width="9" style="6"/>
    <col min="15104" max="15104" width="17" style="6" bestFit="1" customWidth="1"/>
    <col min="15105" max="15105" width="77.36328125" style="6" bestFit="1" customWidth="1"/>
    <col min="15106" max="15106" width="21.7265625" style="6" bestFit="1" customWidth="1"/>
    <col min="15107" max="15107" width="43.08984375" style="6" bestFit="1" customWidth="1"/>
    <col min="15108" max="15108" width="8.453125" style="6" bestFit="1" customWidth="1"/>
    <col min="15109" max="15109" width="25.7265625" style="6" bestFit="1" customWidth="1"/>
    <col min="15110" max="15110" width="5" style="6" bestFit="1" customWidth="1"/>
    <col min="15111" max="15111" width="12.08984375" style="6" bestFit="1" customWidth="1"/>
    <col min="15112" max="15112" width="49.90625" style="6" bestFit="1" customWidth="1"/>
    <col min="15113" max="15115" width="9.7265625" style="6" bestFit="1" customWidth="1"/>
    <col min="15116" max="15117" width="11" style="6" bestFit="1" customWidth="1"/>
    <col min="15118" max="15118" width="9" style="6"/>
    <col min="15119" max="15119" width="17.6328125" style="6" bestFit="1" customWidth="1"/>
    <col min="15120" max="15354" width="9" style="6"/>
    <col min="15355" max="15355" width="5.453125" style="6" bestFit="1" customWidth="1"/>
    <col min="15356" max="15356" width="12.08984375" style="6" bestFit="1" customWidth="1"/>
    <col min="15357" max="15359" width="9" style="6"/>
    <col min="15360" max="15360" width="17" style="6" bestFit="1" customWidth="1"/>
    <col min="15361" max="15361" width="77.36328125" style="6" bestFit="1" customWidth="1"/>
    <col min="15362" max="15362" width="21.7265625" style="6" bestFit="1" customWidth="1"/>
    <col min="15363" max="15363" width="43.08984375" style="6" bestFit="1" customWidth="1"/>
    <col min="15364" max="15364" width="8.453125" style="6" bestFit="1" customWidth="1"/>
    <col min="15365" max="15365" width="25.7265625" style="6" bestFit="1" customWidth="1"/>
    <col min="15366" max="15366" width="5" style="6" bestFit="1" customWidth="1"/>
    <col min="15367" max="15367" width="12.08984375" style="6" bestFit="1" customWidth="1"/>
    <col min="15368" max="15368" width="49.90625" style="6" bestFit="1" customWidth="1"/>
    <col min="15369" max="15371" width="9.7265625" style="6" bestFit="1" customWidth="1"/>
    <col min="15372" max="15373" width="11" style="6" bestFit="1" customWidth="1"/>
    <col min="15374" max="15374" width="9" style="6"/>
    <col min="15375" max="15375" width="17.6328125" style="6" bestFit="1" customWidth="1"/>
    <col min="15376" max="15610" width="9" style="6"/>
    <col min="15611" max="15611" width="5.453125" style="6" bestFit="1" customWidth="1"/>
    <col min="15612" max="15612" width="12.08984375" style="6" bestFit="1" customWidth="1"/>
    <col min="15613" max="15615" width="9" style="6"/>
    <col min="15616" max="15616" width="17" style="6" bestFit="1" customWidth="1"/>
    <col min="15617" max="15617" width="77.36328125" style="6" bestFit="1" customWidth="1"/>
    <col min="15618" max="15618" width="21.7265625" style="6" bestFit="1" customWidth="1"/>
    <col min="15619" max="15619" width="43.08984375" style="6" bestFit="1" customWidth="1"/>
    <col min="15620" max="15620" width="8.453125" style="6" bestFit="1" customWidth="1"/>
    <col min="15621" max="15621" width="25.7265625" style="6" bestFit="1" customWidth="1"/>
    <col min="15622" max="15622" width="5" style="6" bestFit="1" customWidth="1"/>
    <col min="15623" max="15623" width="12.08984375" style="6" bestFit="1" customWidth="1"/>
    <col min="15624" max="15624" width="49.90625" style="6" bestFit="1" customWidth="1"/>
    <col min="15625" max="15627" width="9.7265625" style="6" bestFit="1" customWidth="1"/>
    <col min="15628" max="15629" width="11" style="6" bestFit="1" customWidth="1"/>
    <col min="15630" max="15630" width="9" style="6"/>
    <col min="15631" max="15631" width="17.6328125" style="6" bestFit="1" customWidth="1"/>
    <col min="15632" max="15866" width="9" style="6"/>
    <col min="15867" max="15867" width="5.453125" style="6" bestFit="1" customWidth="1"/>
    <col min="15868" max="15868" width="12.08984375" style="6" bestFit="1" customWidth="1"/>
    <col min="15869" max="15871" width="9" style="6"/>
    <col min="15872" max="15872" width="17" style="6" bestFit="1" customWidth="1"/>
    <col min="15873" max="15873" width="77.36328125" style="6" bestFit="1" customWidth="1"/>
    <col min="15874" max="15874" width="21.7265625" style="6" bestFit="1" customWidth="1"/>
    <col min="15875" max="15875" width="43.08984375" style="6" bestFit="1" customWidth="1"/>
    <col min="15876" max="15876" width="8.453125" style="6" bestFit="1" customWidth="1"/>
    <col min="15877" max="15877" width="25.7265625" style="6" bestFit="1" customWidth="1"/>
    <col min="15878" max="15878" width="5" style="6" bestFit="1" customWidth="1"/>
    <col min="15879" max="15879" width="12.08984375" style="6" bestFit="1" customWidth="1"/>
    <col min="15880" max="15880" width="49.90625" style="6" bestFit="1" customWidth="1"/>
    <col min="15881" max="15883" width="9.7265625" style="6" bestFit="1" customWidth="1"/>
    <col min="15884" max="15885" width="11" style="6" bestFit="1" customWidth="1"/>
    <col min="15886" max="15886" width="9" style="6"/>
    <col min="15887" max="15887" width="17.6328125" style="6" bestFit="1" customWidth="1"/>
    <col min="15888" max="16122" width="9" style="6"/>
    <col min="16123" max="16123" width="5.453125" style="6" bestFit="1" customWidth="1"/>
    <col min="16124" max="16124" width="12.08984375" style="6" bestFit="1" customWidth="1"/>
    <col min="16125" max="16127" width="9" style="6"/>
    <col min="16128" max="16128" width="17" style="6" bestFit="1" customWidth="1"/>
    <col min="16129" max="16129" width="77.36328125" style="6" bestFit="1" customWidth="1"/>
    <col min="16130" max="16130" width="21.7265625" style="6" bestFit="1" customWidth="1"/>
    <col min="16131" max="16131" width="43.08984375" style="6" bestFit="1" customWidth="1"/>
    <col min="16132" max="16132" width="8.453125" style="6" bestFit="1" customWidth="1"/>
    <col min="16133" max="16133" width="25.7265625" style="6" bestFit="1" customWidth="1"/>
    <col min="16134" max="16134" width="5" style="6" bestFit="1" customWidth="1"/>
    <col min="16135" max="16135" width="12.08984375" style="6" bestFit="1" customWidth="1"/>
    <col min="16136" max="16136" width="49.90625" style="6" bestFit="1" customWidth="1"/>
    <col min="16137" max="16139" width="9.7265625" style="6" bestFit="1" customWidth="1"/>
    <col min="16140" max="16141" width="11" style="6" bestFit="1" customWidth="1"/>
    <col min="16142" max="16142" width="9" style="6"/>
    <col min="16143" max="16143" width="17.6328125" style="6" bestFit="1" customWidth="1"/>
    <col min="16144" max="16384" width="9" style="6"/>
  </cols>
  <sheetData>
    <row r="1" spans="1:16" ht="33.75" customHeight="1" x14ac:dyDescent="0.25">
      <c r="A1" s="152" t="s">
        <v>3757</v>
      </c>
      <c r="B1" s="152"/>
      <c r="C1" s="152"/>
      <c r="D1" s="152"/>
      <c r="E1" s="152"/>
      <c r="F1" s="152"/>
      <c r="G1" s="152"/>
      <c r="H1" s="152"/>
      <c r="I1" s="152"/>
      <c r="J1" s="152"/>
      <c r="K1" s="152"/>
      <c r="L1" s="152"/>
      <c r="M1" s="152"/>
      <c r="N1" s="152"/>
      <c r="O1" s="152"/>
      <c r="P1" s="152"/>
    </row>
    <row r="2" spans="1:16" ht="38.25" customHeight="1" x14ac:dyDescent="0.25">
      <c r="A2" s="1" t="s">
        <v>0</v>
      </c>
      <c r="B2" s="1" t="s">
        <v>1</v>
      </c>
      <c r="C2" s="1" t="s">
        <v>2</v>
      </c>
      <c r="D2" s="1" t="s">
        <v>3</v>
      </c>
      <c r="E2" s="1" t="s">
        <v>4</v>
      </c>
      <c r="F2" s="1" t="s">
        <v>5</v>
      </c>
      <c r="G2" s="1" t="s">
        <v>6</v>
      </c>
      <c r="H2" s="1" t="s">
        <v>7</v>
      </c>
      <c r="I2" s="1" t="s">
        <v>3682</v>
      </c>
      <c r="J2" s="1" t="s">
        <v>9</v>
      </c>
      <c r="K2" s="1" t="s">
        <v>10</v>
      </c>
      <c r="L2" s="1" t="s">
        <v>11</v>
      </c>
      <c r="M2" s="1" t="s">
        <v>12</v>
      </c>
      <c r="N2" s="80" t="s">
        <v>2861</v>
      </c>
      <c r="O2" s="79" t="s">
        <v>13</v>
      </c>
      <c r="P2" s="18" t="s">
        <v>2863</v>
      </c>
    </row>
    <row r="3" spans="1:16" ht="25" customHeight="1" x14ac:dyDescent="0.25">
      <c r="A3" s="151" t="s">
        <v>1500</v>
      </c>
      <c r="B3" s="145" t="s">
        <v>15</v>
      </c>
      <c r="C3" s="3" t="s">
        <v>1501</v>
      </c>
      <c r="D3" s="3" t="s">
        <v>121</v>
      </c>
      <c r="E3" s="3" t="s">
        <v>1502</v>
      </c>
      <c r="F3" s="3" t="s">
        <v>1004</v>
      </c>
      <c r="G3" s="3" t="s">
        <v>29</v>
      </c>
      <c r="H3" s="3" t="s">
        <v>21</v>
      </c>
      <c r="I3" s="46" t="s">
        <v>3357</v>
      </c>
      <c r="J3" s="3" t="s">
        <v>124</v>
      </c>
      <c r="K3" s="3" t="s">
        <v>282</v>
      </c>
      <c r="L3" s="3" t="s">
        <v>23</v>
      </c>
      <c r="M3" s="145">
        <v>15</v>
      </c>
      <c r="N3" s="159">
        <v>52.8</v>
      </c>
      <c r="O3" s="148">
        <v>0</v>
      </c>
      <c r="P3" s="166"/>
    </row>
    <row r="4" spans="1:16" ht="25" customHeight="1" x14ac:dyDescent="0.25">
      <c r="A4" s="151"/>
      <c r="B4" s="146"/>
      <c r="C4" s="3" t="s">
        <v>1503</v>
      </c>
      <c r="D4" s="3" t="s">
        <v>121</v>
      </c>
      <c r="E4" s="3" t="s">
        <v>1504</v>
      </c>
      <c r="F4" s="3" t="s">
        <v>1505</v>
      </c>
      <c r="G4" s="3" t="s">
        <v>29</v>
      </c>
      <c r="H4" s="3" t="s">
        <v>21</v>
      </c>
      <c r="I4" s="46" t="s">
        <v>3358</v>
      </c>
      <c r="J4" s="3" t="s">
        <v>124</v>
      </c>
      <c r="K4" s="3" t="s">
        <v>233</v>
      </c>
      <c r="L4" s="3" t="s">
        <v>23</v>
      </c>
      <c r="M4" s="146"/>
      <c r="N4" s="159"/>
      <c r="O4" s="149"/>
      <c r="P4" s="166"/>
    </row>
    <row r="5" spans="1:16" ht="25" customHeight="1" x14ac:dyDescent="0.25">
      <c r="A5" s="151"/>
      <c r="B5" s="146"/>
      <c r="C5" s="3" t="s">
        <v>1506</v>
      </c>
      <c r="D5" s="3" t="s">
        <v>121</v>
      </c>
      <c r="E5" s="3" t="s">
        <v>1507</v>
      </c>
      <c r="F5" s="3" t="s">
        <v>1508</v>
      </c>
      <c r="G5" s="3" t="s">
        <v>29</v>
      </c>
      <c r="H5" s="3" t="s">
        <v>21</v>
      </c>
      <c r="I5" s="46" t="s">
        <v>3359</v>
      </c>
      <c r="J5" s="3" t="s">
        <v>124</v>
      </c>
      <c r="K5" s="3" t="s">
        <v>579</v>
      </c>
      <c r="L5" s="3" t="s">
        <v>23</v>
      </c>
      <c r="M5" s="146"/>
      <c r="N5" s="159"/>
      <c r="O5" s="149"/>
      <c r="P5" s="166"/>
    </row>
    <row r="6" spans="1:16" ht="25" customHeight="1" x14ac:dyDescent="0.25">
      <c r="A6" s="151"/>
      <c r="B6" s="146"/>
      <c r="C6" s="3" t="s">
        <v>1509</v>
      </c>
      <c r="D6" s="3" t="s">
        <v>47</v>
      </c>
      <c r="E6" s="3" t="s">
        <v>48</v>
      </c>
      <c r="F6" s="3" t="s">
        <v>263</v>
      </c>
      <c r="G6" s="3" t="s">
        <v>29</v>
      </c>
      <c r="H6" s="3" t="s">
        <v>62</v>
      </c>
      <c r="I6" s="3" t="s">
        <v>29</v>
      </c>
      <c r="J6" s="3" t="s">
        <v>1510</v>
      </c>
      <c r="K6" s="3" t="s">
        <v>295</v>
      </c>
      <c r="L6" s="3" t="s">
        <v>23</v>
      </c>
      <c r="M6" s="146"/>
      <c r="N6" s="159"/>
      <c r="O6" s="149"/>
      <c r="P6" s="166"/>
    </row>
    <row r="7" spans="1:16" ht="25" customHeight="1" x14ac:dyDescent="0.25">
      <c r="A7" s="151"/>
      <c r="B7" s="147"/>
      <c r="C7" s="3" t="s">
        <v>1511</v>
      </c>
      <c r="D7" s="3" t="s">
        <v>47</v>
      </c>
      <c r="E7" s="3" t="s">
        <v>48</v>
      </c>
      <c r="F7" s="3" t="s">
        <v>1245</v>
      </c>
      <c r="G7" s="3" t="s">
        <v>29</v>
      </c>
      <c r="H7" s="3" t="s">
        <v>153</v>
      </c>
      <c r="I7" s="3" t="s">
        <v>29</v>
      </c>
      <c r="J7" s="3" t="s">
        <v>1168</v>
      </c>
      <c r="K7" s="3" t="s">
        <v>1512</v>
      </c>
      <c r="L7" s="3" t="s">
        <v>23</v>
      </c>
      <c r="M7" s="147"/>
      <c r="N7" s="159"/>
      <c r="O7" s="150"/>
      <c r="P7" s="166"/>
    </row>
    <row r="8" spans="1:16" ht="25" customHeight="1" x14ac:dyDescent="0.25">
      <c r="A8" s="151" t="s">
        <v>1606</v>
      </c>
      <c r="B8" s="145" t="s">
        <v>15</v>
      </c>
      <c r="C8" s="3" t="s">
        <v>1607</v>
      </c>
      <c r="D8" s="3" t="s">
        <v>26</v>
      </c>
      <c r="E8" s="3" t="s">
        <v>53</v>
      </c>
      <c r="F8" s="3" t="s">
        <v>83</v>
      </c>
      <c r="G8" s="3" t="s">
        <v>1608</v>
      </c>
      <c r="H8" s="3" t="s">
        <v>30</v>
      </c>
      <c r="I8" s="46" t="s">
        <v>3213</v>
      </c>
      <c r="J8" s="3" t="s">
        <v>72</v>
      </c>
      <c r="K8" s="3" t="s">
        <v>287</v>
      </c>
      <c r="L8" s="3" t="s">
        <v>23</v>
      </c>
      <c r="M8" s="145">
        <v>15</v>
      </c>
      <c r="N8" s="159">
        <v>16</v>
      </c>
      <c r="O8" s="148">
        <v>0</v>
      </c>
      <c r="P8" s="166"/>
    </row>
    <row r="9" spans="1:16" ht="25" customHeight="1" x14ac:dyDescent="0.25">
      <c r="A9" s="151"/>
      <c r="B9" s="146"/>
      <c r="C9" s="3" t="s">
        <v>1609</v>
      </c>
      <c r="D9" s="3" t="s">
        <v>121</v>
      </c>
      <c r="E9" s="3" t="s">
        <v>902</v>
      </c>
      <c r="F9" s="3" t="s">
        <v>835</v>
      </c>
      <c r="G9" s="3" t="s">
        <v>29</v>
      </c>
      <c r="H9" s="3" t="s">
        <v>44</v>
      </c>
      <c r="I9" s="46" t="s">
        <v>3273</v>
      </c>
      <c r="J9" s="3" t="s">
        <v>124</v>
      </c>
      <c r="K9" s="3" t="s">
        <v>274</v>
      </c>
      <c r="L9" s="3" t="s">
        <v>23</v>
      </c>
      <c r="M9" s="146"/>
      <c r="N9" s="159"/>
      <c r="O9" s="149"/>
      <c r="P9" s="166"/>
    </row>
    <row r="10" spans="1:16" ht="25" customHeight="1" x14ac:dyDescent="0.25">
      <c r="A10" s="151"/>
      <c r="B10" s="147"/>
      <c r="C10" s="3" t="s">
        <v>1610</v>
      </c>
      <c r="D10" s="3" t="s">
        <v>121</v>
      </c>
      <c r="E10" s="3" t="s">
        <v>1611</v>
      </c>
      <c r="F10" s="3" t="s">
        <v>1612</v>
      </c>
      <c r="G10" s="3" t="s">
        <v>29</v>
      </c>
      <c r="H10" s="3" t="s">
        <v>21</v>
      </c>
      <c r="I10" s="46" t="s">
        <v>3293</v>
      </c>
      <c r="J10" s="3" t="s">
        <v>124</v>
      </c>
      <c r="K10" s="3" t="s">
        <v>591</v>
      </c>
      <c r="L10" s="3" t="s">
        <v>23</v>
      </c>
      <c r="M10" s="147"/>
      <c r="N10" s="159"/>
      <c r="O10" s="150"/>
      <c r="P10" s="166"/>
    </row>
    <row r="11" spans="1:16" ht="25" customHeight="1" x14ac:dyDescent="0.25">
      <c r="A11" s="151" t="s">
        <v>1422</v>
      </c>
      <c r="B11" s="151" t="s">
        <v>15</v>
      </c>
      <c r="C11" s="3" t="s">
        <v>1423</v>
      </c>
      <c r="D11" s="3" t="s">
        <v>121</v>
      </c>
      <c r="E11" s="3" t="s">
        <v>1424</v>
      </c>
      <c r="F11" s="3" t="s">
        <v>1425</v>
      </c>
      <c r="G11" s="3" t="s">
        <v>29</v>
      </c>
      <c r="H11" s="3" t="s">
        <v>30</v>
      </c>
      <c r="I11" s="46" t="s">
        <v>3337</v>
      </c>
      <c r="J11" s="3" t="s">
        <v>124</v>
      </c>
      <c r="K11" s="3" t="s">
        <v>154</v>
      </c>
      <c r="L11" s="3" t="s">
        <v>23</v>
      </c>
      <c r="M11" s="151">
        <v>30</v>
      </c>
      <c r="N11" s="159">
        <v>37.85</v>
      </c>
      <c r="O11" s="159">
        <v>0</v>
      </c>
      <c r="P11" s="166"/>
    </row>
    <row r="12" spans="1:16" ht="25" customHeight="1" x14ac:dyDescent="0.25">
      <c r="A12" s="151"/>
      <c r="B12" s="151"/>
      <c r="C12" s="3" t="s">
        <v>1426</v>
      </c>
      <c r="D12" s="3" t="s">
        <v>121</v>
      </c>
      <c r="E12" s="3" t="s">
        <v>1427</v>
      </c>
      <c r="F12" s="3" t="s">
        <v>1425</v>
      </c>
      <c r="G12" s="3" t="s">
        <v>29</v>
      </c>
      <c r="H12" s="3" t="s">
        <v>30</v>
      </c>
      <c r="I12" s="46" t="s">
        <v>3339</v>
      </c>
      <c r="J12" s="3" t="s">
        <v>124</v>
      </c>
      <c r="K12" s="3" t="s">
        <v>133</v>
      </c>
      <c r="L12" s="3" t="s">
        <v>23</v>
      </c>
      <c r="M12" s="151"/>
      <c r="N12" s="159"/>
      <c r="O12" s="159"/>
      <c r="P12" s="166"/>
    </row>
    <row r="13" spans="1:16" ht="25" customHeight="1" x14ac:dyDescent="0.25">
      <c r="A13" s="151"/>
      <c r="B13" s="151"/>
      <c r="C13" s="3" t="s">
        <v>1428</v>
      </c>
      <c r="D13" s="3" t="s">
        <v>121</v>
      </c>
      <c r="E13" s="3" t="s">
        <v>1429</v>
      </c>
      <c r="F13" s="3" t="s">
        <v>326</v>
      </c>
      <c r="G13" s="3" t="s">
        <v>29</v>
      </c>
      <c r="H13" s="3" t="s">
        <v>44</v>
      </c>
      <c r="I13" s="46" t="s">
        <v>3339</v>
      </c>
      <c r="J13" s="3" t="s">
        <v>124</v>
      </c>
      <c r="K13" s="3" t="s">
        <v>133</v>
      </c>
      <c r="L13" s="3" t="s">
        <v>23</v>
      </c>
      <c r="M13" s="151"/>
      <c r="N13" s="159"/>
      <c r="O13" s="159"/>
      <c r="P13" s="166"/>
    </row>
    <row r="14" spans="1:16" ht="25" customHeight="1" x14ac:dyDescent="0.25">
      <c r="A14" s="151"/>
      <c r="B14" s="151"/>
      <c r="C14" s="3" t="s">
        <v>1430</v>
      </c>
      <c r="D14" s="3" t="s">
        <v>121</v>
      </c>
      <c r="E14" s="3" t="s">
        <v>1431</v>
      </c>
      <c r="F14" s="3" t="s">
        <v>674</v>
      </c>
      <c r="G14" s="3" t="s">
        <v>29</v>
      </c>
      <c r="H14" s="3" t="s">
        <v>21</v>
      </c>
      <c r="I14" s="46" t="s">
        <v>3340</v>
      </c>
      <c r="J14" s="3" t="s">
        <v>124</v>
      </c>
      <c r="K14" s="3" t="s">
        <v>1432</v>
      </c>
      <c r="L14" s="3" t="s">
        <v>23</v>
      </c>
      <c r="M14" s="151"/>
      <c r="N14" s="159"/>
      <c r="O14" s="159"/>
      <c r="P14" s="166"/>
    </row>
    <row r="15" spans="1:16" ht="25" customHeight="1" x14ac:dyDescent="0.25">
      <c r="A15" s="151"/>
      <c r="B15" s="151"/>
      <c r="C15" s="3" t="s">
        <v>1433</v>
      </c>
      <c r="D15" s="3" t="s">
        <v>121</v>
      </c>
      <c r="E15" s="3" t="s">
        <v>1434</v>
      </c>
      <c r="F15" s="3" t="s">
        <v>1435</v>
      </c>
      <c r="G15" s="3" t="s">
        <v>29</v>
      </c>
      <c r="H15" s="3" t="s">
        <v>30</v>
      </c>
      <c r="I15" s="46" t="s">
        <v>3342</v>
      </c>
      <c r="J15" s="3" t="s">
        <v>124</v>
      </c>
      <c r="K15" s="3" t="s">
        <v>73</v>
      </c>
      <c r="L15" s="3" t="s">
        <v>23</v>
      </c>
      <c r="M15" s="151"/>
      <c r="N15" s="159"/>
      <c r="O15" s="159"/>
      <c r="P15" s="166"/>
    </row>
    <row r="16" spans="1:16" ht="25" customHeight="1" x14ac:dyDescent="0.25">
      <c r="A16" s="151"/>
      <c r="B16" s="151"/>
      <c r="C16" s="132" t="s">
        <v>1436</v>
      </c>
      <c r="D16" s="132" t="s">
        <v>121</v>
      </c>
      <c r="E16" s="132" t="s">
        <v>1437</v>
      </c>
      <c r="F16" s="132" t="s">
        <v>1438</v>
      </c>
      <c r="G16" s="132" t="s">
        <v>29</v>
      </c>
      <c r="H16" s="132" t="s">
        <v>30</v>
      </c>
      <c r="I16" s="132" t="s">
        <v>3339</v>
      </c>
      <c r="J16" s="132" t="s">
        <v>124</v>
      </c>
      <c r="K16" s="132" t="s">
        <v>133</v>
      </c>
      <c r="L16" s="132" t="s">
        <v>23</v>
      </c>
      <c r="M16" s="151"/>
      <c r="N16" s="159"/>
      <c r="O16" s="159"/>
      <c r="P16" s="166"/>
    </row>
    <row r="17" spans="1:16" ht="25" customHeight="1" x14ac:dyDescent="0.25">
      <c r="A17" s="151"/>
      <c r="B17" s="151"/>
      <c r="C17" s="134" t="s">
        <v>3826</v>
      </c>
      <c r="D17" s="134" t="s">
        <v>47</v>
      </c>
      <c r="E17" s="134" t="s">
        <v>48</v>
      </c>
      <c r="F17" s="134">
        <v>20160330</v>
      </c>
      <c r="G17" s="134"/>
      <c r="H17" s="133" t="s">
        <v>111</v>
      </c>
      <c r="I17" s="134"/>
      <c r="J17" s="134" t="s">
        <v>1686</v>
      </c>
      <c r="K17" s="3">
        <v>2.1</v>
      </c>
      <c r="L17" s="3" t="s">
        <v>23</v>
      </c>
      <c r="M17" s="151"/>
      <c r="N17" s="159"/>
      <c r="O17" s="159"/>
      <c r="P17" s="166"/>
    </row>
    <row r="18" spans="1:16" ht="25" customHeight="1" x14ac:dyDescent="0.25">
      <c r="A18" s="151" t="s">
        <v>1439</v>
      </c>
      <c r="B18" s="145" t="s">
        <v>100</v>
      </c>
      <c r="C18" s="3" t="s">
        <v>1440</v>
      </c>
      <c r="D18" s="3" t="s">
        <v>121</v>
      </c>
      <c r="E18" s="3" t="s">
        <v>1441</v>
      </c>
      <c r="F18" s="3" t="s">
        <v>1442</v>
      </c>
      <c r="G18" s="3" t="s">
        <v>29</v>
      </c>
      <c r="H18" s="3" t="s">
        <v>153</v>
      </c>
      <c r="I18" s="46" t="s">
        <v>3343</v>
      </c>
      <c r="J18" s="3" t="s">
        <v>124</v>
      </c>
      <c r="K18" s="3" t="s">
        <v>154</v>
      </c>
      <c r="L18" s="3" t="s">
        <v>23</v>
      </c>
      <c r="M18" s="145">
        <v>20</v>
      </c>
      <c r="N18" s="159">
        <v>39.25</v>
      </c>
      <c r="O18" s="148">
        <v>0</v>
      </c>
      <c r="P18" s="166"/>
    </row>
    <row r="19" spans="1:16" ht="25" customHeight="1" x14ac:dyDescent="0.25">
      <c r="A19" s="151"/>
      <c r="B19" s="146"/>
      <c r="C19" s="3" t="s">
        <v>1443</v>
      </c>
      <c r="D19" s="3" t="s">
        <v>121</v>
      </c>
      <c r="E19" s="3" t="s">
        <v>1444</v>
      </c>
      <c r="F19" s="3" t="s">
        <v>1445</v>
      </c>
      <c r="G19" s="3" t="s">
        <v>29</v>
      </c>
      <c r="H19" s="3" t="s">
        <v>153</v>
      </c>
      <c r="I19" s="46" t="s">
        <v>3344</v>
      </c>
      <c r="J19" s="3" t="s">
        <v>124</v>
      </c>
      <c r="K19" s="3" t="s">
        <v>866</v>
      </c>
      <c r="L19" s="3" t="s">
        <v>23</v>
      </c>
      <c r="M19" s="146"/>
      <c r="N19" s="159"/>
      <c r="O19" s="149"/>
      <c r="P19" s="166"/>
    </row>
    <row r="20" spans="1:16" ht="25" customHeight="1" x14ac:dyDescent="0.25">
      <c r="A20" s="151"/>
      <c r="B20" s="147"/>
      <c r="C20" s="3" t="s">
        <v>1446</v>
      </c>
      <c r="D20" s="3" t="s">
        <v>26</v>
      </c>
      <c r="E20" s="3" t="s">
        <v>902</v>
      </c>
      <c r="F20" s="3" t="s">
        <v>1308</v>
      </c>
      <c r="G20" s="3" t="s">
        <v>29</v>
      </c>
      <c r="H20" s="3" t="s">
        <v>21</v>
      </c>
      <c r="I20" s="46" t="s">
        <v>3211</v>
      </c>
      <c r="J20" s="3" t="s">
        <v>623</v>
      </c>
      <c r="K20" s="3" t="s">
        <v>24</v>
      </c>
      <c r="L20" s="3" t="s">
        <v>23</v>
      </c>
      <c r="M20" s="147"/>
      <c r="N20" s="159"/>
      <c r="O20" s="150"/>
      <c r="P20" s="166"/>
    </row>
    <row r="21" spans="1:16" ht="25" customHeight="1" x14ac:dyDescent="0.25">
      <c r="A21" s="3" t="s">
        <v>1447</v>
      </c>
      <c r="B21" s="3" t="s">
        <v>15</v>
      </c>
      <c r="C21" s="3" t="s">
        <v>1448</v>
      </c>
      <c r="D21" s="3" t="s">
        <v>26</v>
      </c>
      <c r="E21" s="3" t="s">
        <v>1449</v>
      </c>
      <c r="F21" s="3" t="s">
        <v>1185</v>
      </c>
      <c r="G21" s="3" t="s">
        <v>1450</v>
      </c>
      <c r="H21" s="3" t="s">
        <v>21</v>
      </c>
      <c r="I21" s="46" t="s">
        <v>3345</v>
      </c>
      <c r="J21" s="3" t="s">
        <v>1451</v>
      </c>
      <c r="K21" s="3" t="s">
        <v>23</v>
      </c>
      <c r="L21" s="3" t="s">
        <v>1452</v>
      </c>
      <c r="M21" s="3">
        <v>30</v>
      </c>
      <c r="N21" s="81">
        <v>150</v>
      </c>
      <c r="O21" s="81">
        <v>120</v>
      </c>
      <c r="P21" s="34"/>
    </row>
    <row r="22" spans="1:16" ht="25" customHeight="1" x14ac:dyDescent="0.25">
      <c r="A22" s="151" t="s">
        <v>1453</v>
      </c>
      <c r="B22" s="145" t="s">
        <v>100</v>
      </c>
      <c r="C22" s="3" t="s">
        <v>1454</v>
      </c>
      <c r="D22" s="3" t="s">
        <v>17</v>
      </c>
      <c r="E22" s="3" t="s">
        <v>1455</v>
      </c>
      <c r="F22" s="3" t="s">
        <v>19</v>
      </c>
      <c r="G22" s="3" t="s">
        <v>1456</v>
      </c>
      <c r="H22" s="3" t="s">
        <v>21</v>
      </c>
      <c r="I22" s="46" t="s">
        <v>3347</v>
      </c>
      <c r="J22" s="3" t="s">
        <v>91</v>
      </c>
      <c r="K22" s="3" t="s">
        <v>287</v>
      </c>
      <c r="L22" s="3" t="s">
        <v>23</v>
      </c>
      <c r="M22" s="145">
        <v>20</v>
      </c>
      <c r="N22" s="159">
        <v>21</v>
      </c>
      <c r="O22" s="148">
        <v>0</v>
      </c>
      <c r="P22" s="166"/>
    </row>
    <row r="23" spans="1:16" ht="25" customHeight="1" x14ac:dyDescent="0.25">
      <c r="A23" s="151"/>
      <c r="B23" s="146"/>
      <c r="C23" s="3" t="s">
        <v>1457</v>
      </c>
      <c r="D23" s="3" t="s">
        <v>17</v>
      </c>
      <c r="E23" s="3" t="s">
        <v>1458</v>
      </c>
      <c r="F23" s="3" t="s">
        <v>142</v>
      </c>
      <c r="G23" s="3" t="s">
        <v>1459</v>
      </c>
      <c r="H23" s="3" t="s">
        <v>21</v>
      </c>
      <c r="I23" s="46" t="s">
        <v>3348</v>
      </c>
      <c r="J23" s="3" t="s">
        <v>91</v>
      </c>
      <c r="K23" s="3" t="s">
        <v>287</v>
      </c>
      <c r="L23" s="3" t="s">
        <v>23</v>
      </c>
      <c r="M23" s="146"/>
      <c r="N23" s="159"/>
      <c r="O23" s="149"/>
      <c r="P23" s="166"/>
    </row>
    <row r="24" spans="1:16" ht="25" customHeight="1" x14ac:dyDescent="0.25">
      <c r="A24" s="151"/>
      <c r="B24" s="147"/>
      <c r="C24" s="3" t="s">
        <v>1460</v>
      </c>
      <c r="D24" s="3" t="s">
        <v>17</v>
      </c>
      <c r="E24" s="3" t="s">
        <v>1461</v>
      </c>
      <c r="F24" s="3" t="s">
        <v>95</v>
      </c>
      <c r="G24" s="3" t="s">
        <v>1462</v>
      </c>
      <c r="H24" s="3" t="s">
        <v>21</v>
      </c>
      <c r="I24" s="46" t="s">
        <v>3347</v>
      </c>
      <c r="J24" s="3" t="s">
        <v>91</v>
      </c>
      <c r="K24" s="3" t="s">
        <v>287</v>
      </c>
      <c r="L24" s="3" t="s">
        <v>23</v>
      </c>
      <c r="M24" s="147"/>
      <c r="N24" s="159"/>
      <c r="O24" s="150"/>
      <c r="P24" s="166"/>
    </row>
    <row r="25" spans="1:16" ht="36" x14ac:dyDescent="0.25">
      <c r="A25" s="3" t="s">
        <v>1463</v>
      </c>
      <c r="B25" s="3" t="s">
        <v>100</v>
      </c>
      <c r="C25" s="3" t="s">
        <v>1464</v>
      </c>
      <c r="D25" s="3" t="s">
        <v>17</v>
      </c>
      <c r="E25" s="3" t="s">
        <v>1465</v>
      </c>
      <c r="F25" s="3" t="s">
        <v>89</v>
      </c>
      <c r="G25" s="3" t="s">
        <v>1466</v>
      </c>
      <c r="H25" s="3" t="s">
        <v>21</v>
      </c>
      <c r="I25" s="46" t="s">
        <v>3349</v>
      </c>
      <c r="J25" s="3" t="s">
        <v>105</v>
      </c>
      <c r="K25" s="3" t="s">
        <v>23</v>
      </c>
      <c r="L25" s="3" t="s">
        <v>106</v>
      </c>
      <c r="M25" s="3">
        <v>20</v>
      </c>
      <c r="N25" s="81">
        <v>30</v>
      </c>
      <c r="O25" s="81">
        <v>10</v>
      </c>
      <c r="P25" s="34"/>
    </row>
    <row r="26" spans="1:16" ht="36" x14ac:dyDescent="0.25">
      <c r="A26" s="151" t="s">
        <v>1467</v>
      </c>
      <c r="B26" s="145" t="s">
        <v>525</v>
      </c>
      <c r="C26" s="3" t="s">
        <v>1468</v>
      </c>
      <c r="D26" s="3" t="s">
        <v>17</v>
      </c>
      <c r="E26" s="3" t="s">
        <v>446</v>
      </c>
      <c r="F26" s="3" t="s">
        <v>214</v>
      </c>
      <c r="G26" s="3" t="s">
        <v>1469</v>
      </c>
      <c r="H26" s="3" t="s">
        <v>21</v>
      </c>
      <c r="I26" s="46" t="s">
        <v>3351</v>
      </c>
      <c r="J26" s="3" t="s">
        <v>105</v>
      </c>
      <c r="K26" s="3" t="s">
        <v>23</v>
      </c>
      <c r="L26" s="3" t="s">
        <v>106</v>
      </c>
      <c r="M26" s="145">
        <v>40</v>
      </c>
      <c r="N26" s="159">
        <v>111</v>
      </c>
      <c r="O26" s="148">
        <v>30</v>
      </c>
      <c r="P26" s="166"/>
    </row>
    <row r="27" spans="1:16" ht="25" customHeight="1" x14ac:dyDescent="0.25">
      <c r="A27" s="151"/>
      <c r="B27" s="146"/>
      <c r="C27" s="3" t="s">
        <v>1470</v>
      </c>
      <c r="D27" s="3" t="s">
        <v>26</v>
      </c>
      <c r="E27" s="3" t="s">
        <v>1471</v>
      </c>
      <c r="F27" s="3" t="s">
        <v>1472</v>
      </c>
      <c r="G27" s="3" t="s">
        <v>29</v>
      </c>
      <c r="H27" s="3" t="s">
        <v>21</v>
      </c>
      <c r="I27" s="46" t="s">
        <v>3213</v>
      </c>
      <c r="J27" s="3" t="s">
        <v>72</v>
      </c>
      <c r="K27" s="3" t="s">
        <v>24</v>
      </c>
      <c r="L27" s="3" t="s">
        <v>23</v>
      </c>
      <c r="M27" s="146"/>
      <c r="N27" s="159"/>
      <c r="O27" s="149"/>
      <c r="P27" s="166"/>
    </row>
    <row r="28" spans="1:16" ht="25" customHeight="1" x14ac:dyDescent="0.25">
      <c r="A28" s="151"/>
      <c r="B28" s="146"/>
      <c r="C28" s="3" t="s">
        <v>1473</v>
      </c>
      <c r="D28" s="3" t="s">
        <v>26</v>
      </c>
      <c r="E28" s="3" t="s">
        <v>1474</v>
      </c>
      <c r="F28" s="3" t="s">
        <v>1475</v>
      </c>
      <c r="G28" s="3" t="s">
        <v>29</v>
      </c>
      <c r="H28" s="3" t="s">
        <v>21</v>
      </c>
      <c r="I28" s="46" t="s">
        <v>3211</v>
      </c>
      <c r="J28" s="3" t="s">
        <v>72</v>
      </c>
      <c r="K28" s="3" t="s">
        <v>24</v>
      </c>
      <c r="L28" s="3" t="s">
        <v>23</v>
      </c>
      <c r="M28" s="146"/>
      <c r="N28" s="159"/>
      <c r="O28" s="149"/>
      <c r="P28" s="166"/>
    </row>
    <row r="29" spans="1:16" ht="36" x14ac:dyDescent="0.25">
      <c r="A29" s="151"/>
      <c r="B29" s="146"/>
      <c r="C29" s="3" t="s">
        <v>1476</v>
      </c>
      <c r="D29" s="3" t="s">
        <v>26</v>
      </c>
      <c r="E29" s="3" t="s">
        <v>48</v>
      </c>
      <c r="F29" s="3" t="s">
        <v>416</v>
      </c>
      <c r="G29" s="3" t="s">
        <v>29</v>
      </c>
      <c r="H29" s="3" t="s">
        <v>21</v>
      </c>
      <c r="I29" s="46" t="s">
        <v>3250</v>
      </c>
      <c r="J29" s="3" t="s">
        <v>31</v>
      </c>
      <c r="K29" s="3" t="s">
        <v>133</v>
      </c>
      <c r="L29" s="3" t="s">
        <v>23</v>
      </c>
      <c r="M29" s="146"/>
      <c r="N29" s="159"/>
      <c r="O29" s="149"/>
      <c r="P29" s="166"/>
    </row>
    <row r="30" spans="1:16" ht="25" customHeight="1" x14ac:dyDescent="0.25">
      <c r="A30" s="151"/>
      <c r="B30" s="146"/>
      <c r="C30" s="3" t="s">
        <v>1477</v>
      </c>
      <c r="D30" s="3" t="s">
        <v>26</v>
      </c>
      <c r="E30" s="3" t="s">
        <v>1478</v>
      </c>
      <c r="F30" s="3" t="s">
        <v>416</v>
      </c>
      <c r="G30" s="3" t="s">
        <v>29</v>
      </c>
      <c r="H30" s="3" t="s">
        <v>21</v>
      </c>
      <c r="I30" s="46" t="s">
        <v>3293</v>
      </c>
      <c r="J30" s="3" t="s">
        <v>72</v>
      </c>
      <c r="K30" s="3" t="s">
        <v>24</v>
      </c>
      <c r="L30" s="3" t="s">
        <v>23</v>
      </c>
      <c r="M30" s="146"/>
      <c r="N30" s="159"/>
      <c r="O30" s="149"/>
      <c r="P30" s="166"/>
    </row>
    <row r="31" spans="1:16" ht="25" customHeight="1" x14ac:dyDescent="0.25">
      <c r="A31" s="151"/>
      <c r="B31" s="147"/>
      <c r="C31" s="3" t="s">
        <v>1479</v>
      </c>
      <c r="D31" s="3" t="s">
        <v>541</v>
      </c>
      <c r="E31" s="3" t="s">
        <v>856</v>
      </c>
      <c r="F31" s="3" t="s">
        <v>1475</v>
      </c>
      <c r="G31" s="3" t="s">
        <v>29</v>
      </c>
      <c r="H31" s="3" t="s">
        <v>21</v>
      </c>
      <c r="I31" s="46" t="s">
        <v>3352</v>
      </c>
      <c r="J31" s="3" t="s">
        <v>399</v>
      </c>
      <c r="K31" s="3" t="s">
        <v>738</v>
      </c>
      <c r="L31" s="3" t="s">
        <v>23</v>
      </c>
      <c r="M31" s="147"/>
      <c r="N31" s="159"/>
      <c r="O31" s="150"/>
      <c r="P31" s="166"/>
    </row>
    <row r="32" spans="1:16" ht="25" customHeight="1" x14ac:dyDescent="0.25">
      <c r="A32" s="3" t="s">
        <v>1480</v>
      </c>
      <c r="B32" s="3" t="s">
        <v>15</v>
      </c>
      <c r="C32" s="3" t="s">
        <v>1481</v>
      </c>
      <c r="D32" s="3" t="s">
        <v>40</v>
      </c>
      <c r="E32" s="3" t="s">
        <v>1482</v>
      </c>
      <c r="F32" s="3" t="s">
        <v>345</v>
      </c>
      <c r="G32" s="3" t="s">
        <v>1483</v>
      </c>
      <c r="H32" s="3" t="s">
        <v>111</v>
      </c>
      <c r="I32" s="46" t="s">
        <v>3353</v>
      </c>
      <c r="J32" s="3" t="s">
        <v>399</v>
      </c>
      <c r="K32" s="3" t="s">
        <v>1484</v>
      </c>
      <c r="L32" s="3" t="s">
        <v>23</v>
      </c>
      <c r="M32" s="3">
        <v>30</v>
      </c>
      <c r="N32" s="81">
        <v>33.9</v>
      </c>
      <c r="O32" s="81">
        <v>0</v>
      </c>
      <c r="P32" s="34"/>
    </row>
    <row r="33" spans="1:16" ht="25" customHeight="1" x14ac:dyDescent="0.25">
      <c r="A33" s="151" t="s">
        <v>1485</v>
      </c>
      <c r="B33" s="145" t="s">
        <v>100</v>
      </c>
      <c r="C33" s="3" t="s">
        <v>1486</v>
      </c>
      <c r="D33" s="3" t="s">
        <v>17</v>
      </c>
      <c r="E33" s="3" t="s">
        <v>1487</v>
      </c>
      <c r="F33" s="3" t="s">
        <v>19</v>
      </c>
      <c r="G33" s="3" t="s">
        <v>1488</v>
      </c>
      <c r="H33" s="3" t="s">
        <v>21</v>
      </c>
      <c r="I33" s="46" t="s">
        <v>3296</v>
      </c>
      <c r="J33" s="3" t="s">
        <v>91</v>
      </c>
      <c r="K33" s="3" t="s">
        <v>92</v>
      </c>
      <c r="L33" s="3" t="s">
        <v>23</v>
      </c>
      <c r="M33" s="145">
        <v>20</v>
      </c>
      <c r="N33" s="159">
        <v>20</v>
      </c>
      <c r="O33" s="148">
        <v>0</v>
      </c>
      <c r="P33" s="166"/>
    </row>
    <row r="34" spans="1:16" ht="25" customHeight="1" x14ac:dyDescent="0.25">
      <c r="A34" s="151"/>
      <c r="B34" s="147"/>
      <c r="C34" s="3" t="s">
        <v>1489</v>
      </c>
      <c r="D34" s="3" t="s">
        <v>17</v>
      </c>
      <c r="E34" s="3" t="s">
        <v>1490</v>
      </c>
      <c r="F34" s="3" t="s">
        <v>19</v>
      </c>
      <c r="G34" s="3" t="s">
        <v>1491</v>
      </c>
      <c r="H34" s="3" t="s">
        <v>21</v>
      </c>
      <c r="I34" s="46" t="s">
        <v>3296</v>
      </c>
      <c r="J34" s="3" t="s">
        <v>91</v>
      </c>
      <c r="K34" s="3" t="s">
        <v>92</v>
      </c>
      <c r="L34" s="3" t="s">
        <v>23</v>
      </c>
      <c r="M34" s="147"/>
      <c r="N34" s="159"/>
      <c r="O34" s="150"/>
      <c r="P34" s="166"/>
    </row>
    <row r="35" spans="1:16" ht="25" customHeight="1" x14ac:dyDescent="0.25">
      <c r="A35" s="151" t="s">
        <v>1492</v>
      </c>
      <c r="B35" s="145" t="s">
        <v>173</v>
      </c>
      <c r="C35" s="3" t="s">
        <v>1493</v>
      </c>
      <c r="D35" s="3" t="s">
        <v>121</v>
      </c>
      <c r="E35" s="3" t="s">
        <v>1494</v>
      </c>
      <c r="F35" s="3" t="s">
        <v>490</v>
      </c>
      <c r="G35" s="3" t="s">
        <v>29</v>
      </c>
      <c r="H35" s="3" t="s">
        <v>30</v>
      </c>
      <c r="I35" s="46" t="s">
        <v>3354</v>
      </c>
      <c r="J35" s="3" t="s">
        <v>124</v>
      </c>
      <c r="K35" s="3" t="s">
        <v>1495</v>
      </c>
      <c r="L35" s="3" t="s">
        <v>23</v>
      </c>
      <c r="M35" s="145">
        <v>10</v>
      </c>
      <c r="N35" s="159">
        <v>19</v>
      </c>
      <c r="O35" s="148">
        <v>0</v>
      </c>
      <c r="P35" s="166"/>
    </row>
    <row r="36" spans="1:16" ht="25" customHeight="1" x14ac:dyDescent="0.25">
      <c r="A36" s="151"/>
      <c r="B36" s="147"/>
      <c r="C36" s="3" t="s">
        <v>1496</v>
      </c>
      <c r="D36" s="3" t="s">
        <v>121</v>
      </c>
      <c r="E36" s="3" t="s">
        <v>1497</v>
      </c>
      <c r="F36" s="3" t="s">
        <v>1498</v>
      </c>
      <c r="G36" s="3" t="s">
        <v>29</v>
      </c>
      <c r="H36" s="3" t="s">
        <v>21</v>
      </c>
      <c r="I36" s="46" t="s">
        <v>3355</v>
      </c>
      <c r="J36" s="3" t="s">
        <v>124</v>
      </c>
      <c r="K36" s="3" t="s">
        <v>1499</v>
      </c>
      <c r="L36" s="3" t="s">
        <v>23</v>
      </c>
      <c r="M36" s="147"/>
      <c r="N36" s="159"/>
      <c r="O36" s="150"/>
      <c r="P36" s="166"/>
    </row>
    <row r="37" spans="1:16" ht="25" customHeight="1" x14ac:dyDescent="0.25">
      <c r="A37" s="151" t="s">
        <v>1513</v>
      </c>
      <c r="B37" s="145" t="s">
        <v>525</v>
      </c>
      <c r="C37" s="3" t="s">
        <v>1514</v>
      </c>
      <c r="D37" s="3" t="s">
        <v>26</v>
      </c>
      <c r="E37" s="3" t="s">
        <v>1515</v>
      </c>
      <c r="F37" s="3" t="s">
        <v>1516</v>
      </c>
      <c r="G37" s="3" t="s">
        <v>1517</v>
      </c>
      <c r="H37" s="3" t="s">
        <v>30</v>
      </c>
      <c r="I37" s="46" t="s">
        <v>3211</v>
      </c>
      <c r="J37" s="3" t="s">
        <v>31</v>
      </c>
      <c r="K37" s="3" t="s">
        <v>32</v>
      </c>
      <c r="L37" s="3" t="s">
        <v>23</v>
      </c>
      <c r="M37" s="145">
        <v>40</v>
      </c>
      <c r="N37" s="159">
        <v>42.25</v>
      </c>
      <c r="O37" s="148">
        <v>0</v>
      </c>
      <c r="P37" s="166"/>
    </row>
    <row r="38" spans="1:16" ht="25" customHeight="1" x14ac:dyDescent="0.25">
      <c r="A38" s="151"/>
      <c r="B38" s="146"/>
      <c r="C38" s="3" t="s">
        <v>1518</v>
      </c>
      <c r="D38" s="3" t="s">
        <v>26</v>
      </c>
      <c r="E38" s="3" t="s">
        <v>1258</v>
      </c>
      <c r="F38" s="3" t="s">
        <v>266</v>
      </c>
      <c r="G38" s="3" t="s">
        <v>1519</v>
      </c>
      <c r="H38" s="3" t="s">
        <v>21</v>
      </c>
      <c r="I38" s="46" t="s">
        <v>3235</v>
      </c>
      <c r="J38" s="3" t="s">
        <v>31</v>
      </c>
      <c r="K38" s="3" t="s">
        <v>133</v>
      </c>
      <c r="L38" s="3" t="s">
        <v>23</v>
      </c>
      <c r="M38" s="146"/>
      <c r="N38" s="159"/>
      <c r="O38" s="149"/>
      <c r="P38" s="166"/>
    </row>
    <row r="39" spans="1:16" ht="25" customHeight="1" x14ac:dyDescent="0.25">
      <c r="A39" s="151"/>
      <c r="B39" s="146"/>
      <c r="C39" s="3" t="s">
        <v>1262</v>
      </c>
      <c r="D39" s="3" t="s">
        <v>26</v>
      </c>
      <c r="E39" s="3" t="s">
        <v>1263</v>
      </c>
      <c r="F39" s="3" t="s">
        <v>1520</v>
      </c>
      <c r="G39" s="3" t="s">
        <v>1264</v>
      </c>
      <c r="H39" s="3" t="s">
        <v>44</v>
      </c>
      <c r="I39" s="46" t="s">
        <v>3267</v>
      </c>
      <c r="J39" s="3" t="s">
        <v>72</v>
      </c>
      <c r="K39" s="3" t="s">
        <v>73</v>
      </c>
      <c r="L39" s="3" t="s">
        <v>23</v>
      </c>
      <c r="M39" s="146"/>
      <c r="N39" s="159"/>
      <c r="O39" s="149"/>
      <c r="P39" s="166"/>
    </row>
    <row r="40" spans="1:16" ht="25" customHeight="1" x14ac:dyDescent="0.25">
      <c r="A40" s="151"/>
      <c r="B40" s="146"/>
      <c r="C40" s="3" t="s">
        <v>1266</v>
      </c>
      <c r="D40" s="3" t="s">
        <v>26</v>
      </c>
      <c r="E40" s="3" t="s">
        <v>1267</v>
      </c>
      <c r="F40" s="3" t="s">
        <v>1521</v>
      </c>
      <c r="G40" s="3" t="s">
        <v>1269</v>
      </c>
      <c r="H40" s="3" t="s">
        <v>44</v>
      </c>
      <c r="I40" s="46" t="s">
        <v>3271</v>
      </c>
      <c r="J40" s="3" t="s">
        <v>72</v>
      </c>
      <c r="K40" s="3" t="s">
        <v>73</v>
      </c>
      <c r="L40" s="3" t="s">
        <v>23</v>
      </c>
      <c r="M40" s="146"/>
      <c r="N40" s="159"/>
      <c r="O40" s="149"/>
      <c r="P40" s="166"/>
    </row>
    <row r="41" spans="1:16" ht="25" customHeight="1" x14ac:dyDescent="0.25">
      <c r="A41" s="151"/>
      <c r="B41" s="146"/>
      <c r="C41" s="3" t="s">
        <v>1522</v>
      </c>
      <c r="D41" s="3" t="s">
        <v>26</v>
      </c>
      <c r="E41" s="3" t="s">
        <v>1523</v>
      </c>
      <c r="F41" s="3" t="s">
        <v>490</v>
      </c>
      <c r="G41" s="3" t="s">
        <v>1524</v>
      </c>
      <c r="H41" s="3" t="s">
        <v>21</v>
      </c>
      <c r="I41" s="46" t="s">
        <v>3360</v>
      </c>
      <c r="J41" s="3" t="s">
        <v>72</v>
      </c>
      <c r="K41" s="3" t="s">
        <v>24</v>
      </c>
      <c r="L41" s="3" t="s">
        <v>23</v>
      </c>
      <c r="M41" s="146"/>
      <c r="N41" s="159"/>
      <c r="O41" s="149"/>
      <c r="P41" s="166"/>
    </row>
    <row r="42" spans="1:16" ht="25" customHeight="1" x14ac:dyDescent="0.25">
      <c r="A42" s="151"/>
      <c r="B42" s="147"/>
      <c r="C42" s="3" t="s">
        <v>1525</v>
      </c>
      <c r="D42" s="3" t="s">
        <v>26</v>
      </c>
      <c r="E42" s="3" t="s">
        <v>1526</v>
      </c>
      <c r="F42" s="3" t="s">
        <v>28</v>
      </c>
      <c r="G42" s="3" t="s">
        <v>1527</v>
      </c>
      <c r="H42" s="3" t="s">
        <v>30</v>
      </c>
      <c r="I42" s="46" t="s">
        <v>3211</v>
      </c>
      <c r="J42" s="3" t="s">
        <v>149</v>
      </c>
      <c r="K42" s="3" t="s">
        <v>824</v>
      </c>
      <c r="L42" s="3" t="s">
        <v>23</v>
      </c>
      <c r="M42" s="147"/>
      <c r="N42" s="159"/>
      <c r="O42" s="150"/>
      <c r="P42" s="166"/>
    </row>
    <row r="43" spans="1:16" ht="25" customHeight="1" x14ac:dyDescent="0.25">
      <c r="A43" s="151" t="s">
        <v>1528</v>
      </c>
      <c r="B43" s="145" t="s">
        <v>100</v>
      </c>
      <c r="C43" s="3" t="s">
        <v>1529</v>
      </c>
      <c r="D43" s="3" t="s">
        <v>26</v>
      </c>
      <c r="E43" s="3" t="s">
        <v>902</v>
      </c>
      <c r="F43" s="3" t="s">
        <v>322</v>
      </c>
      <c r="G43" s="3" t="s">
        <v>1530</v>
      </c>
      <c r="H43" s="3" t="s">
        <v>21</v>
      </c>
      <c r="I43" s="46" t="s">
        <v>3211</v>
      </c>
      <c r="J43" s="3" t="s">
        <v>72</v>
      </c>
      <c r="K43" s="3" t="s">
        <v>24</v>
      </c>
      <c r="L43" s="3" t="s">
        <v>23</v>
      </c>
      <c r="M43" s="145">
        <v>20</v>
      </c>
      <c r="N43" s="159">
        <v>43</v>
      </c>
      <c r="O43" s="148">
        <v>18</v>
      </c>
      <c r="P43" s="166"/>
    </row>
    <row r="44" spans="1:16" ht="25" customHeight="1" x14ac:dyDescent="0.25">
      <c r="A44" s="151"/>
      <c r="B44" s="146"/>
      <c r="C44" s="3" t="s">
        <v>1531</v>
      </c>
      <c r="D44" s="3" t="s">
        <v>26</v>
      </c>
      <c r="E44" s="3" t="s">
        <v>48</v>
      </c>
      <c r="F44" s="3" t="s">
        <v>1171</v>
      </c>
      <c r="G44" s="3" t="s">
        <v>1532</v>
      </c>
      <c r="H44" s="3" t="s">
        <v>21</v>
      </c>
      <c r="I44" s="46" t="s">
        <v>3361</v>
      </c>
      <c r="J44" s="3" t="s">
        <v>31</v>
      </c>
      <c r="K44" s="3" t="s">
        <v>133</v>
      </c>
      <c r="L44" s="3" t="s">
        <v>23</v>
      </c>
      <c r="M44" s="146"/>
      <c r="N44" s="159"/>
      <c r="O44" s="149"/>
      <c r="P44" s="166"/>
    </row>
    <row r="45" spans="1:16" ht="25" customHeight="1" x14ac:dyDescent="0.25">
      <c r="A45" s="151"/>
      <c r="B45" s="147"/>
      <c r="C45" s="3" t="s">
        <v>1533</v>
      </c>
      <c r="D45" s="3" t="s">
        <v>721</v>
      </c>
      <c r="E45" s="3" t="s">
        <v>1534</v>
      </c>
      <c r="F45" s="3" t="s">
        <v>397</v>
      </c>
      <c r="G45" s="3" t="s">
        <v>29</v>
      </c>
      <c r="H45" s="3" t="s">
        <v>845</v>
      </c>
      <c r="I45" s="46" t="s">
        <v>3218</v>
      </c>
      <c r="J45" s="3" t="s">
        <v>596</v>
      </c>
      <c r="K45" s="3" t="s">
        <v>23</v>
      </c>
      <c r="L45" s="3" t="s">
        <v>1180</v>
      </c>
      <c r="M45" s="147"/>
      <c r="N45" s="159"/>
      <c r="O45" s="150"/>
      <c r="P45" s="166"/>
    </row>
    <row r="46" spans="1:16" ht="25" customHeight="1" x14ac:dyDescent="0.25">
      <c r="A46" s="151" t="s">
        <v>1535</v>
      </c>
      <c r="B46" s="145" t="s">
        <v>525</v>
      </c>
      <c r="C46" s="3" t="s">
        <v>1536</v>
      </c>
      <c r="D46" s="3" t="s">
        <v>121</v>
      </c>
      <c r="E46" s="3" t="s">
        <v>1537</v>
      </c>
      <c r="F46" s="3" t="s">
        <v>157</v>
      </c>
      <c r="G46" s="3" t="s">
        <v>29</v>
      </c>
      <c r="H46" s="3" t="s">
        <v>84</v>
      </c>
      <c r="I46" s="46" t="s">
        <v>3363</v>
      </c>
      <c r="J46" s="3" t="s">
        <v>124</v>
      </c>
      <c r="K46" s="3" t="s">
        <v>824</v>
      </c>
      <c r="L46" s="3" t="s">
        <v>23</v>
      </c>
      <c r="M46" s="145">
        <v>40</v>
      </c>
      <c r="N46" s="159">
        <v>46.8</v>
      </c>
      <c r="O46" s="148">
        <v>0</v>
      </c>
      <c r="P46" s="166"/>
    </row>
    <row r="47" spans="1:16" ht="25" customHeight="1" x14ac:dyDescent="0.25">
      <c r="A47" s="151"/>
      <c r="B47" s="146"/>
      <c r="C47" s="3" t="s">
        <v>1538</v>
      </c>
      <c r="D47" s="3" t="s">
        <v>121</v>
      </c>
      <c r="E47" s="3" t="s">
        <v>1539</v>
      </c>
      <c r="F47" s="3" t="s">
        <v>151</v>
      </c>
      <c r="G47" s="3" t="s">
        <v>29</v>
      </c>
      <c r="H47" s="3" t="s">
        <v>44</v>
      </c>
      <c r="I47" s="46" t="s">
        <v>3364</v>
      </c>
      <c r="J47" s="3" t="s">
        <v>124</v>
      </c>
      <c r="K47" s="3" t="s">
        <v>1540</v>
      </c>
      <c r="L47" s="3" t="s">
        <v>23</v>
      </c>
      <c r="M47" s="146"/>
      <c r="N47" s="159"/>
      <c r="O47" s="149"/>
      <c r="P47" s="166"/>
    </row>
    <row r="48" spans="1:16" ht="25" customHeight="1" x14ac:dyDescent="0.25">
      <c r="A48" s="151"/>
      <c r="B48" s="146"/>
      <c r="C48" s="3" t="s">
        <v>1541</v>
      </c>
      <c r="D48" s="3" t="s">
        <v>121</v>
      </c>
      <c r="E48" s="3" t="s">
        <v>1542</v>
      </c>
      <c r="F48" s="3" t="s">
        <v>1543</v>
      </c>
      <c r="G48" s="3" t="s">
        <v>29</v>
      </c>
      <c r="H48" s="3" t="s">
        <v>21</v>
      </c>
      <c r="I48" s="46" t="s">
        <v>3366</v>
      </c>
      <c r="J48" s="3" t="s">
        <v>124</v>
      </c>
      <c r="K48" s="3" t="s">
        <v>861</v>
      </c>
      <c r="L48" s="3" t="s">
        <v>23</v>
      </c>
      <c r="M48" s="146"/>
      <c r="N48" s="159"/>
      <c r="O48" s="149"/>
      <c r="P48" s="166"/>
    </row>
    <row r="49" spans="1:16" ht="25" customHeight="1" x14ac:dyDescent="0.25">
      <c r="A49" s="151"/>
      <c r="B49" s="146"/>
      <c r="C49" s="3" t="s">
        <v>1544</v>
      </c>
      <c r="D49" s="3" t="s">
        <v>121</v>
      </c>
      <c r="E49" s="3" t="s">
        <v>1545</v>
      </c>
      <c r="F49" s="3" t="s">
        <v>1498</v>
      </c>
      <c r="G49" s="3" t="s">
        <v>29</v>
      </c>
      <c r="H49" s="3" t="s">
        <v>21</v>
      </c>
      <c r="I49" s="46" t="s">
        <v>3368</v>
      </c>
      <c r="J49" s="3" t="s">
        <v>124</v>
      </c>
      <c r="K49" s="3" t="s">
        <v>482</v>
      </c>
      <c r="L49" s="3" t="s">
        <v>23</v>
      </c>
      <c r="M49" s="146"/>
      <c r="N49" s="159"/>
      <c r="O49" s="149"/>
      <c r="P49" s="166"/>
    </row>
    <row r="50" spans="1:16" ht="25" customHeight="1" x14ac:dyDescent="0.25">
      <c r="A50" s="151"/>
      <c r="B50" s="146"/>
      <c r="C50" s="3" t="s">
        <v>1546</v>
      </c>
      <c r="D50" s="3" t="s">
        <v>121</v>
      </c>
      <c r="E50" s="3" t="s">
        <v>1547</v>
      </c>
      <c r="F50" s="3" t="s">
        <v>1548</v>
      </c>
      <c r="G50" s="3" t="s">
        <v>29</v>
      </c>
      <c r="H50" s="3" t="s">
        <v>21</v>
      </c>
      <c r="I50" s="46" t="s">
        <v>3369</v>
      </c>
      <c r="J50" s="3" t="s">
        <v>124</v>
      </c>
      <c r="K50" s="3" t="s">
        <v>117</v>
      </c>
      <c r="L50" s="3" t="s">
        <v>23</v>
      </c>
      <c r="M50" s="146"/>
      <c r="N50" s="159"/>
      <c r="O50" s="149"/>
      <c r="P50" s="166"/>
    </row>
    <row r="51" spans="1:16" ht="25" customHeight="1" x14ac:dyDescent="0.25">
      <c r="A51" s="151"/>
      <c r="B51" s="146"/>
      <c r="C51" s="3" t="s">
        <v>1549</v>
      </c>
      <c r="D51" s="3" t="s">
        <v>121</v>
      </c>
      <c r="E51" s="3" t="s">
        <v>1550</v>
      </c>
      <c r="F51" s="3" t="s">
        <v>1214</v>
      </c>
      <c r="G51" s="3" t="s">
        <v>29</v>
      </c>
      <c r="H51" s="3" t="s">
        <v>30</v>
      </c>
      <c r="I51" s="46" t="s">
        <v>3370</v>
      </c>
      <c r="J51" s="3" t="s">
        <v>124</v>
      </c>
      <c r="K51" s="3" t="s">
        <v>287</v>
      </c>
      <c r="L51" s="3" t="s">
        <v>23</v>
      </c>
      <c r="M51" s="146"/>
      <c r="N51" s="159"/>
      <c r="O51" s="149"/>
      <c r="P51" s="166"/>
    </row>
    <row r="52" spans="1:16" ht="25" customHeight="1" x14ac:dyDescent="0.25">
      <c r="A52" s="151"/>
      <c r="B52" s="146"/>
      <c r="C52" s="3" t="s">
        <v>1551</v>
      </c>
      <c r="D52" s="3" t="s">
        <v>121</v>
      </c>
      <c r="E52" s="3" t="s">
        <v>1537</v>
      </c>
      <c r="F52" s="3" t="s">
        <v>1552</v>
      </c>
      <c r="G52" s="3" t="s">
        <v>29</v>
      </c>
      <c r="H52" s="3" t="s">
        <v>30</v>
      </c>
      <c r="I52" s="46" t="s">
        <v>3363</v>
      </c>
      <c r="J52" s="3" t="s">
        <v>124</v>
      </c>
      <c r="K52" s="3" t="s">
        <v>824</v>
      </c>
      <c r="L52" s="3" t="s">
        <v>23</v>
      </c>
      <c r="M52" s="146"/>
      <c r="N52" s="159"/>
      <c r="O52" s="149"/>
      <c r="P52" s="166"/>
    </row>
    <row r="53" spans="1:16" ht="25" customHeight="1" x14ac:dyDescent="0.25">
      <c r="A53" s="151"/>
      <c r="B53" s="147"/>
      <c r="C53" s="3" t="s">
        <v>1553</v>
      </c>
      <c r="D53" s="3" t="s">
        <v>121</v>
      </c>
      <c r="E53" s="3" t="s">
        <v>1554</v>
      </c>
      <c r="F53" s="3" t="s">
        <v>1214</v>
      </c>
      <c r="G53" s="3" t="s">
        <v>29</v>
      </c>
      <c r="H53" s="3" t="s">
        <v>30</v>
      </c>
      <c r="I53" s="46" t="s">
        <v>3372</v>
      </c>
      <c r="J53" s="3" t="s">
        <v>124</v>
      </c>
      <c r="K53" s="3" t="s">
        <v>73</v>
      </c>
      <c r="L53" s="3" t="s">
        <v>23</v>
      </c>
      <c r="M53" s="147"/>
      <c r="N53" s="159"/>
      <c r="O53" s="150"/>
      <c r="P53" s="166"/>
    </row>
    <row r="54" spans="1:16" ht="25" customHeight="1" x14ac:dyDescent="0.25">
      <c r="A54" s="151" t="s">
        <v>1555</v>
      </c>
      <c r="B54" s="145" t="s">
        <v>15</v>
      </c>
      <c r="C54" s="3" t="s">
        <v>1556</v>
      </c>
      <c r="D54" s="3" t="s">
        <v>26</v>
      </c>
      <c r="E54" s="3" t="s">
        <v>1557</v>
      </c>
      <c r="F54" s="3" t="s">
        <v>341</v>
      </c>
      <c r="G54" s="3" t="s">
        <v>29</v>
      </c>
      <c r="H54" s="3" t="s">
        <v>50</v>
      </c>
      <c r="I54" s="46" t="s">
        <v>3213</v>
      </c>
      <c r="J54" s="3" t="s">
        <v>72</v>
      </c>
      <c r="K54" s="3" t="s">
        <v>267</v>
      </c>
      <c r="L54" s="3" t="s">
        <v>23</v>
      </c>
      <c r="M54" s="145">
        <v>30</v>
      </c>
      <c r="N54" s="148">
        <v>32.5</v>
      </c>
      <c r="O54" s="148">
        <v>0</v>
      </c>
      <c r="P54" s="166"/>
    </row>
    <row r="55" spans="1:16" ht="25" customHeight="1" x14ac:dyDescent="0.25">
      <c r="A55" s="151"/>
      <c r="B55" s="146"/>
      <c r="C55" s="3" t="s">
        <v>1558</v>
      </c>
      <c r="D55" s="3" t="s">
        <v>26</v>
      </c>
      <c r="E55" s="3" t="s">
        <v>1559</v>
      </c>
      <c r="F55" s="3" t="s">
        <v>1560</v>
      </c>
      <c r="G55" s="3" t="s">
        <v>29</v>
      </c>
      <c r="H55" s="3" t="s">
        <v>50</v>
      </c>
      <c r="I55" s="46" t="s">
        <v>3235</v>
      </c>
      <c r="J55" s="3" t="s">
        <v>149</v>
      </c>
      <c r="K55" s="3" t="s">
        <v>497</v>
      </c>
      <c r="L55" s="3" t="s">
        <v>23</v>
      </c>
      <c r="M55" s="146"/>
      <c r="N55" s="149"/>
      <c r="O55" s="149"/>
      <c r="P55" s="166"/>
    </row>
    <row r="56" spans="1:16" ht="25" customHeight="1" x14ac:dyDescent="0.25">
      <c r="A56" s="151"/>
      <c r="B56" s="146"/>
      <c r="C56" s="3" t="s">
        <v>1561</v>
      </c>
      <c r="D56" s="3" t="s">
        <v>26</v>
      </c>
      <c r="E56" s="3" t="s">
        <v>637</v>
      </c>
      <c r="F56" s="3" t="s">
        <v>1562</v>
      </c>
      <c r="G56" s="3" t="s">
        <v>29</v>
      </c>
      <c r="H56" s="3" t="s">
        <v>111</v>
      </c>
      <c r="I56" s="46" t="s">
        <v>3211</v>
      </c>
      <c r="J56" s="3" t="s">
        <v>72</v>
      </c>
      <c r="K56" s="3" t="s">
        <v>117</v>
      </c>
      <c r="L56" s="3" t="s">
        <v>23</v>
      </c>
      <c r="M56" s="146"/>
      <c r="N56" s="149"/>
      <c r="O56" s="149"/>
      <c r="P56" s="166"/>
    </row>
    <row r="57" spans="1:16" ht="25" customHeight="1" x14ac:dyDescent="0.25">
      <c r="A57" s="151"/>
      <c r="B57" s="147"/>
      <c r="C57" s="3" t="s">
        <v>1563</v>
      </c>
      <c r="D57" s="3" t="s">
        <v>121</v>
      </c>
      <c r="E57" s="3" t="s">
        <v>902</v>
      </c>
      <c r="F57" s="3" t="s">
        <v>341</v>
      </c>
      <c r="G57" s="3" t="s">
        <v>29</v>
      </c>
      <c r="H57" s="3" t="s">
        <v>481</v>
      </c>
      <c r="I57" s="46" t="s">
        <v>3373</v>
      </c>
      <c r="J57" s="3" t="s">
        <v>124</v>
      </c>
      <c r="K57" s="3" t="s">
        <v>73</v>
      </c>
      <c r="L57" s="3" t="s">
        <v>23</v>
      </c>
      <c r="M57" s="147"/>
      <c r="N57" s="150"/>
      <c r="O57" s="150"/>
      <c r="P57" s="166"/>
    </row>
    <row r="58" spans="1:16" ht="25" customHeight="1" x14ac:dyDescent="0.25">
      <c r="A58" s="3" t="s">
        <v>1564</v>
      </c>
      <c r="B58" s="3" t="s">
        <v>29</v>
      </c>
      <c r="C58" s="3" t="s">
        <v>1481</v>
      </c>
      <c r="D58" s="3" t="s">
        <v>40</v>
      </c>
      <c r="E58" s="3" t="s">
        <v>1482</v>
      </c>
      <c r="F58" s="3" t="s">
        <v>1565</v>
      </c>
      <c r="G58" s="3" t="s">
        <v>1566</v>
      </c>
      <c r="H58" s="3" t="s">
        <v>30</v>
      </c>
      <c r="I58" s="46" t="s">
        <v>3374</v>
      </c>
      <c r="J58" s="3" t="s">
        <v>399</v>
      </c>
      <c r="K58" s="3" t="s">
        <v>738</v>
      </c>
      <c r="L58" s="3" t="s">
        <v>23</v>
      </c>
      <c r="M58" s="3">
        <v>15</v>
      </c>
      <c r="N58" s="81">
        <v>16</v>
      </c>
      <c r="O58" s="81">
        <v>0</v>
      </c>
      <c r="P58" s="34"/>
    </row>
    <row r="59" spans="1:16" ht="25" customHeight="1" x14ac:dyDescent="0.25">
      <c r="A59" s="151" t="s">
        <v>1567</v>
      </c>
      <c r="B59" s="145" t="s">
        <v>29</v>
      </c>
      <c r="C59" s="3" t="s">
        <v>1568</v>
      </c>
      <c r="D59" s="3" t="s">
        <v>121</v>
      </c>
      <c r="E59" s="3" t="s">
        <v>1569</v>
      </c>
      <c r="F59" s="3" t="s">
        <v>1570</v>
      </c>
      <c r="G59" s="3" t="s">
        <v>29</v>
      </c>
      <c r="H59" s="3" t="s">
        <v>62</v>
      </c>
      <c r="I59" s="46" t="s">
        <v>3256</v>
      </c>
      <c r="J59" s="3" t="s">
        <v>124</v>
      </c>
      <c r="K59" s="3" t="s">
        <v>282</v>
      </c>
      <c r="L59" s="3" t="s">
        <v>23</v>
      </c>
      <c r="M59" s="145">
        <v>15</v>
      </c>
      <c r="N59" s="159">
        <v>17.45</v>
      </c>
      <c r="O59" s="148">
        <v>0</v>
      </c>
      <c r="P59" s="166"/>
    </row>
    <row r="60" spans="1:16" ht="25" customHeight="1" x14ac:dyDescent="0.25">
      <c r="A60" s="151"/>
      <c r="B60" s="146"/>
      <c r="C60" s="3" t="s">
        <v>1571</v>
      </c>
      <c r="D60" s="3" t="s">
        <v>121</v>
      </c>
      <c r="E60" s="3" t="s">
        <v>1572</v>
      </c>
      <c r="F60" s="3" t="s">
        <v>1573</v>
      </c>
      <c r="G60" s="3" t="s">
        <v>29</v>
      </c>
      <c r="H60" s="3" t="s">
        <v>595</v>
      </c>
      <c r="I60" s="46" t="s">
        <v>3376</v>
      </c>
      <c r="J60" s="3" t="s">
        <v>567</v>
      </c>
      <c r="K60" s="3" t="s">
        <v>45</v>
      </c>
      <c r="L60" s="3" t="s">
        <v>23</v>
      </c>
      <c r="M60" s="146"/>
      <c r="N60" s="159"/>
      <c r="O60" s="149"/>
      <c r="P60" s="166"/>
    </row>
    <row r="61" spans="1:16" ht="25" customHeight="1" x14ac:dyDescent="0.25">
      <c r="A61" s="151"/>
      <c r="B61" s="147"/>
      <c r="C61" s="3" t="s">
        <v>1574</v>
      </c>
      <c r="D61" s="3" t="s">
        <v>121</v>
      </c>
      <c r="E61" s="3" t="s">
        <v>1575</v>
      </c>
      <c r="F61" s="3" t="s">
        <v>1576</v>
      </c>
      <c r="G61" s="3" t="s">
        <v>29</v>
      </c>
      <c r="H61" s="3" t="s">
        <v>153</v>
      </c>
      <c r="I61" s="46" t="s">
        <v>3377</v>
      </c>
      <c r="J61" s="3" t="s">
        <v>567</v>
      </c>
      <c r="K61" s="3" t="s">
        <v>1577</v>
      </c>
      <c r="L61" s="3" t="s">
        <v>23</v>
      </c>
      <c r="M61" s="147"/>
      <c r="N61" s="159"/>
      <c r="O61" s="150"/>
      <c r="P61" s="166"/>
    </row>
    <row r="62" spans="1:16" ht="25" customHeight="1" x14ac:dyDescent="0.25">
      <c r="A62" s="151" t="s">
        <v>1578</v>
      </c>
      <c r="B62" s="145" t="s">
        <v>100</v>
      </c>
      <c r="C62" s="3" t="s">
        <v>1579</v>
      </c>
      <c r="D62" s="3" t="s">
        <v>26</v>
      </c>
      <c r="E62" s="3" t="s">
        <v>1580</v>
      </c>
      <c r="F62" s="3" t="s">
        <v>1581</v>
      </c>
      <c r="G62" s="3" t="s">
        <v>1582</v>
      </c>
      <c r="H62" s="3" t="s">
        <v>21</v>
      </c>
      <c r="I62" s="46" t="s">
        <v>3211</v>
      </c>
      <c r="J62" s="3" t="s">
        <v>31</v>
      </c>
      <c r="K62" s="3" t="s">
        <v>133</v>
      </c>
      <c r="L62" s="3" t="s">
        <v>23</v>
      </c>
      <c r="M62" s="145">
        <v>20</v>
      </c>
      <c r="N62" s="159">
        <v>30.25</v>
      </c>
      <c r="O62" s="148">
        <v>0</v>
      </c>
      <c r="P62" s="166"/>
    </row>
    <row r="63" spans="1:16" ht="25" customHeight="1" x14ac:dyDescent="0.25">
      <c r="A63" s="151"/>
      <c r="B63" s="146"/>
      <c r="C63" s="3" t="s">
        <v>1514</v>
      </c>
      <c r="D63" s="3" t="s">
        <v>26</v>
      </c>
      <c r="E63" s="3" t="s">
        <v>1515</v>
      </c>
      <c r="F63" s="3" t="s">
        <v>1583</v>
      </c>
      <c r="G63" s="3" t="s">
        <v>1517</v>
      </c>
      <c r="H63" s="3" t="s">
        <v>111</v>
      </c>
      <c r="I63" s="46" t="s">
        <v>3211</v>
      </c>
      <c r="J63" s="3" t="s">
        <v>31</v>
      </c>
      <c r="K63" s="3" t="s">
        <v>293</v>
      </c>
      <c r="L63" s="3" t="s">
        <v>23</v>
      </c>
      <c r="M63" s="146"/>
      <c r="N63" s="159"/>
      <c r="O63" s="149"/>
      <c r="P63" s="166"/>
    </row>
    <row r="64" spans="1:16" ht="25" customHeight="1" x14ac:dyDescent="0.25">
      <c r="A64" s="151"/>
      <c r="B64" s="146"/>
      <c r="C64" s="3" t="s">
        <v>1266</v>
      </c>
      <c r="D64" s="3" t="s">
        <v>26</v>
      </c>
      <c r="E64" s="3" t="s">
        <v>1267</v>
      </c>
      <c r="F64" s="3" t="s">
        <v>1584</v>
      </c>
      <c r="G64" s="3" t="s">
        <v>1269</v>
      </c>
      <c r="H64" s="3" t="s">
        <v>153</v>
      </c>
      <c r="I64" s="46" t="s">
        <v>3241</v>
      </c>
      <c r="J64" s="3" t="s">
        <v>72</v>
      </c>
      <c r="K64" s="3" t="s">
        <v>154</v>
      </c>
      <c r="L64" s="3" t="s">
        <v>23</v>
      </c>
      <c r="M64" s="146"/>
      <c r="N64" s="159"/>
      <c r="O64" s="149"/>
      <c r="P64" s="166"/>
    </row>
    <row r="65" spans="1:16" ht="25" customHeight="1" x14ac:dyDescent="0.25">
      <c r="A65" s="151"/>
      <c r="B65" s="147"/>
      <c r="C65" s="3" t="s">
        <v>1262</v>
      </c>
      <c r="D65" s="3" t="s">
        <v>26</v>
      </c>
      <c r="E65" s="3" t="s">
        <v>1263</v>
      </c>
      <c r="F65" s="3" t="s">
        <v>266</v>
      </c>
      <c r="G65" s="3" t="s">
        <v>1264</v>
      </c>
      <c r="H65" s="3" t="s">
        <v>153</v>
      </c>
      <c r="I65" s="46" t="s">
        <v>3215</v>
      </c>
      <c r="J65" s="3" t="s">
        <v>72</v>
      </c>
      <c r="K65" s="3" t="s">
        <v>154</v>
      </c>
      <c r="L65" s="3" t="s">
        <v>23</v>
      </c>
      <c r="M65" s="147"/>
      <c r="N65" s="159"/>
      <c r="O65" s="150"/>
      <c r="P65" s="166"/>
    </row>
    <row r="66" spans="1:16" ht="25" customHeight="1" x14ac:dyDescent="0.25">
      <c r="A66" s="151" t="s">
        <v>1585</v>
      </c>
      <c r="B66" s="145" t="s">
        <v>29</v>
      </c>
      <c r="C66" s="3" t="s">
        <v>1586</v>
      </c>
      <c r="D66" s="3" t="s">
        <v>121</v>
      </c>
      <c r="E66" s="3" t="s">
        <v>1587</v>
      </c>
      <c r="F66" s="3" t="s">
        <v>1588</v>
      </c>
      <c r="G66" s="3" t="s">
        <v>29</v>
      </c>
      <c r="H66" s="3" t="s">
        <v>21</v>
      </c>
      <c r="I66" s="46" t="s">
        <v>3378</v>
      </c>
      <c r="J66" s="3" t="s">
        <v>124</v>
      </c>
      <c r="K66" s="3" t="s">
        <v>482</v>
      </c>
      <c r="L66" s="3" t="s">
        <v>23</v>
      </c>
      <c r="M66" s="145">
        <v>15</v>
      </c>
      <c r="N66" s="159">
        <v>18.760000000000002</v>
      </c>
      <c r="O66" s="148">
        <v>0</v>
      </c>
      <c r="P66" s="166"/>
    </row>
    <row r="67" spans="1:16" ht="25" customHeight="1" x14ac:dyDescent="0.25">
      <c r="A67" s="151"/>
      <c r="B67" s="146"/>
      <c r="C67" s="3" t="s">
        <v>1589</v>
      </c>
      <c r="D67" s="3" t="s">
        <v>121</v>
      </c>
      <c r="E67" s="3" t="s">
        <v>1590</v>
      </c>
      <c r="F67" s="3" t="s">
        <v>1591</v>
      </c>
      <c r="G67" s="3" t="s">
        <v>29</v>
      </c>
      <c r="H67" s="3" t="s">
        <v>21</v>
      </c>
      <c r="I67" s="46" t="s">
        <v>3379</v>
      </c>
      <c r="J67" s="3" t="s">
        <v>124</v>
      </c>
      <c r="K67" s="3" t="s">
        <v>1592</v>
      </c>
      <c r="L67" s="3" t="s">
        <v>23</v>
      </c>
      <c r="M67" s="146"/>
      <c r="N67" s="159"/>
      <c r="O67" s="149"/>
      <c r="P67" s="166"/>
    </row>
    <row r="68" spans="1:16" ht="25" customHeight="1" x14ac:dyDescent="0.25">
      <c r="A68" s="151"/>
      <c r="B68" s="146"/>
      <c r="C68" s="3" t="s">
        <v>1593</v>
      </c>
      <c r="D68" s="3" t="s">
        <v>121</v>
      </c>
      <c r="E68" s="3" t="s">
        <v>1594</v>
      </c>
      <c r="F68" s="3" t="s">
        <v>322</v>
      </c>
      <c r="G68" s="3" t="s">
        <v>29</v>
      </c>
      <c r="H68" s="3" t="s">
        <v>21</v>
      </c>
      <c r="I68" s="46" t="s">
        <v>3339</v>
      </c>
      <c r="J68" s="3" t="s">
        <v>124</v>
      </c>
      <c r="K68" s="3" t="s">
        <v>133</v>
      </c>
      <c r="L68" s="3" t="s">
        <v>23</v>
      </c>
      <c r="M68" s="146"/>
      <c r="N68" s="159"/>
      <c r="O68" s="149"/>
      <c r="P68" s="166"/>
    </row>
    <row r="69" spans="1:16" ht="25" customHeight="1" x14ac:dyDescent="0.25">
      <c r="A69" s="151"/>
      <c r="B69" s="147"/>
      <c r="C69" s="3" t="s">
        <v>1595</v>
      </c>
      <c r="D69" s="3" t="s">
        <v>121</v>
      </c>
      <c r="E69" s="3" t="s">
        <v>902</v>
      </c>
      <c r="F69" s="3" t="s">
        <v>1591</v>
      </c>
      <c r="G69" s="3" t="s">
        <v>29</v>
      </c>
      <c r="H69" s="3" t="s">
        <v>845</v>
      </c>
      <c r="I69" s="46" t="s">
        <v>3376</v>
      </c>
      <c r="J69" s="3" t="s">
        <v>124</v>
      </c>
      <c r="K69" s="3" t="s">
        <v>45</v>
      </c>
      <c r="L69" s="3" t="s">
        <v>23</v>
      </c>
      <c r="M69" s="147"/>
      <c r="N69" s="159"/>
      <c r="O69" s="150"/>
      <c r="P69" s="166"/>
    </row>
    <row r="70" spans="1:16" ht="25" customHeight="1" x14ac:dyDescent="0.25">
      <c r="A70" s="151" t="s">
        <v>1596</v>
      </c>
      <c r="B70" s="145" t="s">
        <v>29</v>
      </c>
      <c r="C70" s="3" t="s">
        <v>1597</v>
      </c>
      <c r="D70" s="3" t="s">
        <v>17</v>
      </c>
      <c r="E70" s="3" t="s">
        <v>1598</v>
      </c>
      <c r="F70" s="3" t="s">
        <v>19</v>
      </c>
      <c r="G70" s="3" t="s">
        <v>1599</v>
      </c>
      <c r="H70" s="3" t="s">
        <v>21</v>
      </c>
      <c r="I70" s="46" t="s">
        <v>3219</v>
      </c>
      <c r="J70" s="3" t="s">
        <v>91</v>
      </c>
      <c r="K70" s="3" t="s">
        <v>92</v>
      </c>
      <c r="L70" s="3" t="s">
        <v>23</v>
      </c>
      <c r="M70" s="145">
        <v>10</v>
      </c>
      <c r="N70" s="159">
        <v>15</v>
      </c>
      <c r="O70" s="148">
        <v>0</v>
      </c>
      <c r="P70" s="166"/>
    </row>
    <row r="71" spans="1:16" ht="25" customHeight="1" x14ac:dyDescent="0.25">
      <c r="A71" s="151"/>
      <c r="B71" s="147"/>
      <c r="C71" s="3" t="s">
        <v>1525</v>
      </c>
      <c r="D71" s="3" t="s">
        <v>121</v>
      </c>
      <c r="E71" s="3" t="s">
        <v>1600</v>
      </c>
      <c r="F71" s="3" t="s">
        <v>28</v>
      </c>
      <c r="G71" s="3" t="s">
        <v>1527</v>
      </c>
      <c r="H71" s="3" t="s">
        <v>62</v>
      </c>
      <c r="I71" s="46" t="s">
        <v>3335</v>
      </c>
      <c r="J71" s="3" t="s">
        <v>149</v>
      </c>
      <c r="K71" s="3" t="s">
        <v>133</v>
      </c>
      <c r="L71" s="3" t="s">
        <v>23</v>
      </c>
      <c r="M71" s="147"/>
      <c r="N71" s="159"/>
      <c r="O71" s="150"/>
      <c r="P71" s="166"/>
    </row>
    <row r="72" spans="1:16" ht="25" customHeight="1" x14ac:dyDescent="0.25">
      <c r="A72" s="3" t="s">
        <v>1601</v>
      </c>
      <c r="B72" s="3" t="s">
        <v>1602</v>
      </c>
      <c r="C72" s="3" t="s">
        <v>1603</v>
      </c>
      <c r="D72" s="3" t="s">
        <v>121</v>
      </c>
      <c r="E72" s="3" t="s">
        <v>1572</v>
      </c>
      <c r="F72" s="3" t="s">
        <v>1604</v>
      </c>
      <c r="G72" s="3" t="s">
        <v>29</v>
      </c>
      <c r="H72" s="3" t="s">
        <v>21</v>
      </c>
      <c r="I72" s="46" t="s">
        <v>3380</v>
      </c>
      <c r="J72" s="3" t="s">
        <v>124</v>
      </c>
      <c r="K72" s="3" t="s">
        <v>1605</v>
      </c>
      <c r="L72" s="3" t="s">
        <v>23</v>
      </c>
      <c r="M72" s="3">
        <v>15</v>
      </c>
      <c r="N72" s="81">
        <v>15.6</v>
      </c>
      <c r="O72" s="81">
        <v>0</v>
      </c>
      <c r="P72" s="34"/>
    </row>
    <row r="73" spans="1:16" ht="25" customHeight="1" x14ac:dyDescent="0.25">
      <c r="A73" s="151" t="s">
        <v>1613</v>
      </c>
      <c r="B73" s="145" t="s">
        <v>15</v>
      </c>
      <c r="C73" s="3" t="s">
        <v>1614</v>
      </c>
      <c r="D73" s="3" t="s">
        <v>17</v>
      </c>
      <c r="E73" s="3" t="s">
        <v>1615</v>
      </c>
      <c r="F73" s="3" t="s">
        <v>95</v>
      </c>
      <c r="G73" s="3" t="s">
        <v>1616</v>
      </c>
      <c r="H73" s="3" t="s">
        <v>153</v>
      </c>
      <c r="I73" s="46" t="s">
        <v>3382</v>
      </c>
      <c r="J73" s="3" t="s">
        <v>1120</v>
      </c>
      <c r="K73" s="3" t="s">
        <v>23</v>
      </c>
      <c r="L73" s="3" t="s">
        <v>1617</v>
      </c>
      <c r="M73" s="145">
        <v>30</v>
      </c>
      <c r="N73" s="159">
        <v>139.19999999999999</v>
      </c>
      <c r="O73" s="148">
        <v>55</v>
      </c>
      <c r="P73" s="166"/>
    </row>
    <row r="74" spans="1:16" ht="25" customHeight="1" x14ac:dyDescent="0.25">
      <c r="A74" s="151"/>
      <c r="B74" s="146"/>
      <c r="C74" s="3" t="s">
        <v>1618</v>
      </c>
      <c r="D74" s="3" t="s">
        <v>26</v>
      </c>
      <c r="E74" s="3" t="s">
        <v>1619</v>
      </c>
      <c r="F74" s="3" t="s">
        <v>28</v>
      </c>
      <c r="G74" s="3" t="s">
        <v>29</v>
      </c>
      <c r="H74" s="3" t="s">
        <v>21</v>
      </c>
      <c r="I74" s="46" t="s">
        <v>3293</v>
      </c>
      <c r="J74" s="3" t="s">
        <v>72</v>
      </c>
      <c r="K74" s="3" t="s">
        <v>24</v>
      </c>
      <c r="L74" s="3" t="s">
        <v>23</v>
      </c>
      <c r="M74" s="146"/>
      <c r="N74" s="159"/>
      <c r="O74" s="149"/>
      <c r="P74" s="166"/>
    </row>
    <row r="75" spans="1:16" ht="25" customHeight="1" x14ac:dyDescent="0.25">
      <c r="A75" s="151"/>
      <c r="B75" s="146"/>
      <c r="C75" s="3" t="s">
        <v>1620</v>
      </c>
      <c r="D75" s="3" t="s">
        <v>26</v>
      </c>
      <c r="E75" s="3" t="s">
        <v>1621</v>
      </c>
      <c r="F75" s="3" t="s">
        <v>1622</v>
      </c>
      <c r="G75" s="3" t="s">
        <v>1623</v>
      </c>
      <c r="H75" s="3" t="s">
        <v>21</v>
      </c>
      <c r="I75" s="46" t="s">
        <v>3277</v>
      </c>
      <c r="J75" s="3" t="s">
        <v>72</v>
      </c>
      <c r="K75" s="3" t="s">
        <v>24</v>
      </c>
      <c r="L75" s="3" t="s">
        <v>23</v>
      </c>
      <c r="M75" s="146"/>
      <c r="N75" s="159"/>
      <c r="O75" s="149"/>
      <c r="P75" s="166"/>
    </row>
    <row r="76" spans="1:16" ht="25" customHeight="1" x14ac:dyDescent="0.25">
      <c r="A76" s="151"/>
      <c r="B76" s="147"/>
      <c r="C76" s="3" t="s">
        <v>1624</v>
      </c>
      <c r="D76" s="3" t="s">
        <v>40</v>
      </c>
      <c r="E76" s="3" t="s">
        <v>1625</v>
      </c>
      <c r="F76" s="3" t="s">
        <v>1622</v>
      </c>
      <c r="G76" s="3" t="s">
        <v>1626</v>
      </c>
      <c r="H76" s="3" t="s">
        <v>21</v>
      </c>
      <c r="I76" s="46" t="s">
        <v>3383</v>
      </c>
      <c r="J76" s="3" t="s">
        <v>596</v>
      </c>
      <c r="K76" s="3" t="s">
        <v>1627</v>
      </c>
      <c r="L76" s="3" t="s">
        <v>23</v>
      </c>
      <c r="M76" s="147"/>
      <c r="N76" s="159"/>
      <c r="O76" s="150"/>
      <c r="P76" s="166"/>
    </row>
    <row r="77" spans="1:16" ht="36" customHeight="1" x14ac:dyDescent="0.25">
      <c r="A77" s="3" t="s">
        <v>1628</v>
      </c>
      <c r="B77" s="3" t="s">
        <v>100</v>
      </c>
      <c r="C77" s="3" t="s">
        <v>1629</v>
      </c>
      <c r="D77" s="3" t="s">
        <v>17</v>
      </c>
      <c r="E77" s="3" t="s">
        <v>446</v>
      </c>
      <c r="F77" s="3" t="s">
        <v>187</v>
      </c>
      <c r="G77" s="3" t="s">
        <v>131</v>
      </c>
      <c r="H77" s="3" t="s">
        <v>21</v>
      </c>
      <c r="I77" s="46" t="s">
        <v>3384</v>
      </c>
      <c r="J77" s="3" t="s">
        <v>105</v>
      </c>
      <c r="K77" s="3" t="s">
        <v>23</v>
      </c>
      <c r="L77" s="3" t="s">
        <v>106</v>
      </c>
      <c r="M77" s="3">
        <v>20</v>
      </c>
      <c r="N77" s="81">
        <v>30</v>
      </c>
      <c r="O77" s="81">
        <v>10</v>
      </c>
      <c r="P77" s="34"/>
    </row>
    <row r="78" spans="1:16" ht="25" customHeight="1" x14ac:dyDescent="0.25">
      <c r="A78" s="151" t="s">
        <v>1630</v>
      </c>
      <c r="B78" s="145" t="s">
        <v>173</v>
      </c>
      <c r="C78" s="3" t="s">
        <v>1631</v>
      </c>
      <c r="D78" s="3" t="s">
        <v>17</v>
      </c>
      <c r="E78" s="3" t="s">
        <v>1632</v>
      </c>
      <c r="F78" s="3" t="s">
        <v>19</v>
      </c>
      <c r="G78" s="3" t="s">
        <v>131</v>
      </c>
      <c r="H78" s="3" t="s">
        <v>21</v>
      </c>
      <c r="I78" s="46" t="s">
        <v>3258</v>
      </c>
      <c r="J78" s="3" t="s">
        <v>138</v>
      </c>
      <c r="K78" s="3" t="s">
        <v>133</v>
      </c>
      <c r="L78" s="3" t="s">
        <v>23</v>
      </c>
      <c r="M78" s="145">
        <v>10</v>
      </c>
      <c r="N78" s="159">
        <v>39.75</v>
      </c>
      <c r="O78" s="148">
        <v>0</v>
      </c>
      <c r="P78" s="166"/>
    </row>
    <row r="79" spans="1:16" ht="25" customHeight="1" x14ac:dyDescent="0.25">
      <c r="A79" s="151"/>
      <c r="B79" s="146"/>
      <c r="C79" s="3" t="s">
        <v>1633</v>
      </c>
      <c r="D79" s="3" t="s">
        <v>26</v>
      </c>
      <c r="E79" s="3" t="s">
        <v>1244</v>
      </c>
      <c r="F79" s="3" t="s">
        <v>1634</v>
      </c>
      <c r="G79" s="3" t="s">
        <v>1635</v>
      </c>
      <c r="H79" s="3" t="s">
        <v>30</v>
      </c>
      <c r="I79" s="46" t="s">
        <v>3370</v>
      </c>
      <c r="J79" s="3" t="s">
        <v>72</v>
      </c>
      <c r="K79" s="3" t="s">
        <v>287</v>
      </c>
      <c r="L79" s="3" t="s">
        <v>23</v>
      </c>
      <c r="M79" s="146"/>
      <c r="N79" s="159"/>
      <c r="O79" s="149"/>
      <c r="P79" s="166"/>
    </row>
    <row r="80" spans="1:16" ht="25" customHeight="1" x14ac:dyDescent="0.25">
      <c r="A80" s="151"/>
      <c r="B80" s="146"/>
      <c r="C80" s="3" t="s">
        <v>1631</v>
      </c>
      <c r="D80" s="3" t="s">
        <v>26</v>
      </c>
      <c r="E80" s="3" t="s">
        <v>1636</v>
      </c>
      <c r="F80" s="3" t="s">
        <v>1472</v>
      </c>
      <c r="G80" s="3" t="s">
        <v>1637</v>
      </c>
      <c r="H80" s="3" t="s">
        <v>153</v>
      </c>
      <c r="I80" s="46" t="s">
        <v>3385</v>
      </c>
      <c r="J80" s="3" t="s">
        <v>31</v>
      </c>
      <c r="K80" s="3" t="s">
        <v>244</v>
      </c>
      <c r="L80" s="3" t="s">
        <v>23</v>
      </c>
      <c r="M80" s="146"/>
      <c r="N80" s="159"/>
      <c r="O80" s="149"/>
      <c r="P80" s="166"/>
    </row>
    <row r="81" spans="1:16" ht="25" customHeight="1" x14ac:dyDescent="0.25">
      <c r="A81" s="151"/>
      <c r="B81" s="146"/>
      <c r="C81" s="3" t="s">
        <v>1638</v>
      </c>
      <c r="D81" s="3" t="s">
        <v>26</v>
      </c>
      <c r="E81" s="3" t="s">
        <v>1638</v>
      </c>
      <c r="F81" s="3" t="s">
        <v>250</v>
      </c>
      <c r="G81" s="3" t="s">
        <v>1639</v>
      </c>
      <c r="H81" s="3" t="s">
        <v>21</v>
      </c>
      <c r="I81" s="46" t="s">
        <v>3234</v>
      </c>
      <c r="J81" s="3" t="s">
        <v>72</v>
      </c>
      <c r="K81" s="3" t="s">
        <v>24</v>
      </c>
      <c r="L81" s="3" t="s">
        <v>23</v>
      </c>
      <c r="M81" s="146"/>
      <c r="N81" s="159"/>
      <c r="O81" s="149"/>
      <c r="P81" s="166"/>
    </row>
    <row r="82" spans="1:16" ht="25" customHeight="1" x14ac:dyDescent="0.25">
      <c r="A82" s="151"/>
      <c r="B82" s="147"/>
      <c r="C82" s="3" t="s">
        <v>1640</v>
      </c>
      <c r="D82" s="3" t="s">
        <v>121</v>
      </c>
      <c r="E82" s="3" t="s">
        <v>1641</v>
      </c>
      <c r="F82" s="3" t="s">
        <v>659</v>
      </c>
      <c r="G82" s="3" t="s">
        <v>1642</v>
      </c>
      <c r="H82" s="3" t="s">
        <v>351</v>
      </c>
      <c r="I82" s="46" t="s">
        <v>3345</v>
      </c>
      <c r="J82" s="3" t="s">
        <v>124</v>
      </c>
      <c r="K82" s="3" t="s">
        <v>133</v>
      </c>
      <c r="L82" s="3" t="s">
        <v>23</v>
      </c>
      <c r="M82" s="147"/>
      <c r="N82" s="159"/>
      <c r="O82" s="150"/>
      <c r="P82" s="166"/>
    </row>
    <row r="83" spans="1:16" ht="25" customHeight="1" x14ac:dyDescent="0.25">
      <c r="A83" s="151" t="s">
        <v>1643</v>
      </c>
      <c r="B83" s="145" t="s">
        <v>100</v>
      </c>
      <c r="C83" s="3" t="s">
        <v>1644</v>
      </c>
      <c r="D83" s="3" t="s">
        <v>17</v>
      </c>
      <c r="E83" s="3" t="s">
        <v>136</v>
      </c>
      <c r="F83" s="3" t="s">
        <v>180</v>
      </c>
      <c r="G83" s="3" t="s">
        <v>131</v>
      </c>
      <c r="H83" s="3" t="s">
        <v>21</v>
      </c>
      <c r="I83" s="46" t="s">
        <v>3330</v>
      </c>
      <c r="J83" s="3" t="s">
        <v>138</v>
      </c>
      <c r="K83" s="3" t="s">
        <v>133</v>
      </c>
      <c r="L83" s="3" t="s">
        <v>23</v>
      </c>
      <c r="M83" s="145">
        <v>10</v>
      </c>
      <c r="N83" s="159">
        <v>26.5</v>
      </c>
      <c r="O83" s="148">
        <v>16.5</v>
      </c>
      <c r="P83" s="166"/>
    </row>
    <row r="84" spans="1:16" ht="25" customHeight="1" x14ac:dyDescent="0.25">
      <c r="A84" s="151"/>
      <c r="B84" s="146"/>
      <c r="C84" s="3" t="s">
        <v>1645</v>
      </c>
      <c r="D84" s="3" t="s">
        <v>17</v>
      </c>
      <c r="E84" s="3" t="s">
        <v>1646</v>
      </c>
      <c r="F84" s="3" t="s">
        <v>89</v>
      </c>
      <c r="G84" s="3" t="s">
        <v>131</v>
      </c>
      <c r="H84" s="3" t="s">
        <v>21</v>
      </c>
      <c r="I84" s="46" t="s">
        <v>3296</v>
      </c>
      <c r="J84" s="3" t="s">
        <v>22</v>
      </c>
      <c r="K84" s="3" t="s">
        <v>23</v>
      </c>
      <c r="L84" s="3" t="s">
        <v>24</v>
      </c>
      <c r="M84" s="146"/>
      <c r="N84" s="159"/>
      <c r="O84" s="149"/>
      <c r="P84" s="166"/>
    </row>
    <row r="85" spans="1:16" ht="25" customHeight="1" x14ac:dyDescent="0.25">
      <c r="A85" s="151"/>
      <c r="B85" s="147"/>
      <c r="C85" s="3" t="s">
        <v>1631</v>
      </c>
      <c r="D85" s="3" t="s">
        <v>26</v>
      </c>
      <c r="E85" s="3" t="s">
        <v>1647</v>
      </c>
      <c r="F85" s="3" t="s">
        <v>28</v>
      </c>
      <c r="G85" s="3" t="s">
        <v>1637</v>
      </c>
      <c r="H85" s="3" t="s">
        <v>44</v>
      </c>
      <c r="I85" s="46" t="s">
        <v>3326</v>
      </c>
      <c r="J85" s="3" t="s">
        <v>31</v>
      </c>
      <c r="K85" s="3" t="s">
        <v>295</v>
      </c>
      <c r="L85" s="3" t="s">
        <v>23</v>
      </c>
      <c r="M85" s="147"/>
      <c r="N85" s="159"/>
      <c r="O85" s="150"/>
      <c r="P85" s="166"/>
    </row>
    <row r="86" spans="1:16" ht="25" customHeight="1" x14ac:dyDescent="0.25">
      <c r="A86" s="151" t="s">
        <v>1648</v>
      </c>
      <c r="B86" s="145" t="s">
        <v>29</v>
      </c>
      <c r="C86" s="3" t="s">
        <v>1649</v>
      </c>
      <c r="D86" s="3" t="s">
        <v>17</v>
      </c>
      <c r="E86" s="3" t="s">
        <v>1650</v>
      </c>
      <c r="F86" s="3" t="s">
        <v>109</v>
      </c>
      <c r="G86" s="3" t="s">
        <v>1651</v>
      </c>
      <c r="H86" s="3" t="s">
        <v>21</v>
      </c>
      <c r="I86" s="46" t="s">
        <v>3296</v>
      </c>
      <c r="J86" s="3" t="s">
        <v>91</v>
      </c>
      <c r="K86" s="3" t="s">
        <v>92</v>
      </c>
      <c r="L86" s="3" t="s">
        <v>23</v>
      </c>
      <c r="M86" s="145">
        <v>7.5</v>
      </c>
      <c r="N86" s="159">
        <v>10.75</v>
      </c>
      <c r="O86" s="148">
        <v>0</v>
      </c>
      <c r="P86" s="166"/>
    </row>
    <row r="87" spans="1:16" ht="25" customHeight="1" x14ac:dyDescent="0.25">
      <c r="A87" s="151"/>
      <c r="B87" s="147"/>
      <c r="C87" s="3" t="s">
        <v>1631</v>
      </c>
      <c r="D87" s="3" t="s">
        <v>26</v>
      </c>
      <c r="E87" s="3" t="s">
        <v>1636</v>
      </c>
      <c r="F87" s="3" t="s">
        <v>641</v>
      </c>
      <c r="G87" s="3" t="s">
        <v>29</v>
      </c>
      <c r="H87" s="3" t="s">
        <v>84</v>
      </c>
      <c r="I87" s="46" t="s">
        <v>3211</v>
      </c>
      <c r="J87" s="3" t="s">
        <v>31</v>
      </c>
      <c r="K87" s="3">
        <v>0.75</v>
      </c>
      <c r="L87" s="3" t="s">
        <v>23</v>
      </c>
      <c r="M87" s="147"/>
      <c r="N87" s="159"/>
      <c r="O87" s="150"/>
      <c r="P87" s="166"/>
    </row>
    <row r="88" spans="1:16" ht="25" customHeight="1" x14ac:dyDescent="0.25">
      <c r="A88" s="160" t="s">
        <v>2862</v>
      </c>
      <c r="B88" s="145"/>
      <c r="C88" s="3" t="s">
        <v>1607</v>
      </c>
      <c r="D88" s="3" t="s">
        <v>26</v>
      </c>
      <c r="E88" s="3" t="s">
        <v>1652</v>
      </c>
      <c r="F88" s="3" t="s">
        <v>70</v>
      </c>
      <c r="G88" s="3" t="s">
        <v>1608</v>
      </c>
      <c r="H88" s="3" t="s">
        <v>111</v>
      </c>
      <c r="I88" s="46" t="s">
        <v>3250</v>
      </c>
      <c r="J88" s="3" t="s">
        <v>72</v>
      </c>
      <c r="K88" s="3" t="s">
        <v>117</v>
      </c>
      <c r="L88" s="3" t="s">
        <v>23</v>
      </c>
      <c r="M88" s="145">
        <v>18.75</v>
      </c>
      <c r="N88" s="159">
        <v>28</v>
      </c>
      <c r="O88" s="148">
        <v>0</v>
      </c>
      <c r="P88" s="166"/>
    </row>
    <row r="89" spans="1:16" ht="25" customHeight="1" x14ac:dyDescent="0.25">
      <c r="A89" s="151"/>
      <c r="B89" s="147"/>
      <c r="C89" s="3" t="s">
        <v>1653</v>
      </c>
      <c r="D89" s="3" t="s">
        <v>121</v>
      </c>
      <c r="E89" s="3" t="s">
        <v>1654</v>
      </c>
      <c r="F89" s="3" t="s">
        <v>710</v>
      </c>
      <c r="G89" s="3" t="s">
        <v>29</v>
      </c>
      <c r="H89" s="3" t="s">
        <v>222</v>
      </c>
      <c r="I89" s="46" t="s">
        <v>3387</v>
      </c>
      <c r="J89" s="3" t="s">
        <v>124</v>
      </c>
      <c r="K89" s="3" t="s">
        <v>233</v>
      </c>
      <c r="L89" s="3" t="s">
        <v>23</v>
      </c>
      <c r="M89" s="147"/>
      <c r="N89" s="159"/>
      <c r="O89" s="150"/>
      <c r="P89" s="166"/>
    </row>
    <row r="90" spans="1:16" ht="25" customHeight="1" x14ac:dyDescent="0.25">
      <c r="A90" s="142" t="s">
        <v>3807</v>
      </c>
      <c r="B90" s="143"/>
      <c r="C90" s="143"/>
      <c r="D90" s="143"/>
      <c r="E90" s="143"/>
      <c r="F90" s="143"/>
      <c r="G90" s="143"/>
      <c r="H90" s="143"/>
      <c r="I90" s="143"/>
      <c r="J90" s="143"/>
      <c r="K90" s="143"/>
      <c r="L90" s="144"/>
      <c r="M90" s="118">
        <f>SUM(M3:M89)</f>
        <v>566.25</v>
      </c>
      <c r="N90" s="118">
        <f t="shared" ref="N90:O90" si="0">SUM(N3:N89)</f>
        <v>1082.6099999999999</v>
      </c>
      <c r="O90" s="118">
        <f t="shared" si="0"/>
        <v>259.5</v>
      </c>
      <c r="P90" s="119"/>
    </row>
  </sheetData>
  <mergeCells count="128">
    <mergeCell ref="N88:N89"/>
    <mergeCell ref="O88:O89"/>
    <mergeCell ref="A88:A89"/>
    <mergeCell ref="B88:B89"/>
    <mergeCell ref="M88:M89"/>
    <mergeCell ref="A86:A87"/>
    <mergeCell ref="B86:B87"/>
    <mergeCell ref="M86:M87"/>
    <mergeCell ref="N86:N87"/>
    <mergeCell ref="O86:O87"/>
    <mergeCell ref="A70:A71"/>
    <mergeCell ref="B70:B71"/>
    <mergeCell ref="M70:M71"/>
    <mergeCell ref="N70:N71"/>
    <mergeCell ref="O70:O71"/>
    <mergeCell ref="A83:A85"/>
    <mergeCell ref="B83:B85"/>
    <mergeCell ref="M83:M85"/>
    <mergeCell ref="N83:N85"/>
    <mergeCell ref="O83:O85"/>
    <mergeCell ref="N73:N76"/>
    <mergeCell ref="O73:O76"/>
    <mergeCell ref="A78:A82"/>
    <mergeCell ref="B78:B82"/>
    <mergeCell ref="M78:M82"/>
    <mergeCell ref="A73:A76"/>
    <mergeCell ref="B73:B76"/>
    <mergeCell ref="M73:M76"/>
    <mergeCell ref="N78:N82"/>
    <mergeCell ref="O78:O82"/>
    <mergeCell ref="N62:N65"/>
    <mergeCell ref="O62:O65"/>
    <mergeCell ref="A66:A69"/>
    <mergeCell ref="B66:B69"/>
    <mergeCell ref="M66:M69"/>
    <mergeCell ref="A62:A65"/>
    <mergeCell ref="B62:B65"/>
    <mergeCell ref="M62:M65"/>
    <mergeCell ref="N66:N69"/>
    <mergeCell ref="O66:O69"/>
    <mergeCell ref="B59:B61"/>
    <mergeCell ref="M59:M61"/>
    <mergeCell ref="N59:N61"/>
    <mergeCell ref="O59:O61"/>
    <mergeCell ref="A54:A57"/>
    <mergeCell ref="B54:B57"/>
    <mergeCell ref="M54:M57"/>
    <mergeCell ref="N54:N57"/>
    <mergeCell ref="O54:O57"/>
    <mergeCell ref="N35:N36"/>
    <mergeCell ref="O35:O36"/>
    <mergeCell ref="A8:A10"/>
    <mergeCell ref="B8:B10"/>
    <mergeCell ref="M8:M10"/>
    <mergeCell ref="N8:N10"/>
    <mergeCell ref="O8:O10"/>
    <mergeCell ref="B22:B24"/>
    <mergeCell ref="M22:M24"/>
    <mergeCell ref="N22:N24"/>
    <mergeCell ref="O22:O24"/>
    <mergeCell ref="A33:A34"/>
    <mergeCell ref="B33:B34"/>
    <mergeCell ref="A1:P1"/>
    <mergeCell ref="M33:M34"/>
    <mergeCell ref="N33:N34"/>
    <mergeCell ref="O33:O34"/>
    <mergeCell ref="A26:A31"/>
    <mergeCell ref="B26:B31"/>
    <mergeCell ref="M26:M31"/>
    <mergeCell ref="N26:N31"/>
    <mergeCell ref="O26:O31"/>
    <mergeCell ref="P8:P10"/>
    <mergeCell ref="M3:M7"/>
    <mergeCell ref="N3:N7"/>
    <mergeCell ref="O3:O7"/>
    <mergeCell ref="P11:P17"/>
    <mergeCell ref="P18:P20"/>
    <mergeCell ref="P22:P24"/>
    <mergeCell ref="P26:P31"/>
    <mergeCell ref="P33:P34"/>
    <mergeCell ref="P35:P36"/>
    <mergeCell ref="P3:P7"/>
    <mergeCell ref="P37:P42"/>
    <mergeCell ref="A11:A17"/>
    <mergeCell ref="B11:B17"/>
    <mergeCell ref="A3:A7"/>
    <mergeCell ref="B3:B7"/>
    <mergeCell ref="M11:M17"/>
    <mergeCell ref="N11:N17"/>
    <mergeCell ref="O11:O17"/>
    <mergeCell ref="A18:A20"/>
    <mergeCell ref="B18:B20"/>
    <mergeCell ref="M18:M20"/>
    <mergeCell ref="N18:N20"/>
    <mergeCell ref="O18:O20"/>
    <mergeCell ref="A22:A24"/>
    <mergeCell ref="A37:A42"/>
    <mergeCell ref="B37:B42"/>
    <mergeCell ref="M37:M42"/>
    <mergeCell ref="N37:N42"/>
    <mergeCell ref="O37:O42"/>
    <mergeCell ref="A35:A36"/>
    <mergeCell ref="B35:B36"/>
    <mergeCell ref="M35:M36"/>
    <mergeCell ref="A90:L90"/>
    <mergeCell ref="P78:P82"/>
    <mergeCell ref="P83:P85"/>
    <mergeCell ref="P86:P87"/>
    <mergeCell ref="P88:P89"/>
    <mergeCell ref="P43:P45"/>
    <mergeCell ref="P46:P53"/>
    <mergeCell ref="P54:P57"/>
    <mergeCell ref="P59:P61"/>
    <mergeCell ref="P62:P65"/>
    <mergeCell ref="P66:P69"/>
    <mergeCell ref="P70:P71"/>
    <mergeCell ref="P73:P76"/>
    <mergeCell ref="A46:A53"/>
    <mergeCell ref="B46:B53"/>
    <mergeCell ref="M46:M53"/>
    <mergeCell ref="N46:N53"/>
    <mergeCell ref="O46:O53"/>
    <mergeCell ref="A43:A45"/>
    <mergeCell ref="B43:B45"/>
    <mergeCell ref="M43:M45"/>
    <mergeCell ref="N43:N45"/>
    <mergeCell ref="O43:O45"/>
    <mergeCell ref="A59:A61"/>
  </mergeCells>
  <phoneticPr fontId="1" type="noConversion"/>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6"/>
  <sheetViews>
    <sheetView workbookViewId="0">
      <selection sqref="A1:P1"/>
    </sheetView>
  </sheetViews>
  <sheetFormatPr defaultColWidth="9" defaultRowHeight="25" customHeight="1" x14ac:dyDescent="0.25"/>
  <cols>
    <col min="1" max="1" width="7.6328125" style="16" customWidth="1"/>
    <col min="2" max="2" width="5.7265625" style="16" customWidth="1"/>
    <col min="3" max="3" width="25.6328125" style="16" customWidth="1"/>
    <col min="4" max="4" width="10.6328125" style="16" customWidth="1"/>
    <col min="5" max="5" width="13.90625" style="16" customWidth="1"/>
    <col min="6" max="6" width="7" style="16" customWidth="1"/>
    <col min="7" max="7" width="16.6328125" style="16" customWidth="1"/>
    <col min="8" max="8" width="3" style="16" customWidth="1"/>
    <col min="9" max="9" width="6.453125" style="16" customWidth="1"/>
    <col min="10" max="10" width="21" style="16" customWidth="1"/>
    <col min="11" max="11" width="5.08984375" style="16" customWidth="1"/>
    <col min="12" max="12" width="4.90625" style="16" customWidth="1"/>
    <col min="13" max="13" width="7" style="16" customWidth="1"/>
    <col min="14" max="14" width="6.6328125" style="86" customWidth="1"/>
    <col min="15" max="15" width="7.453125" style="86" customWidth="1"/>
    <col min="16" max="16" width="6.36328125" style="16" customWidth="1"/>
    <col min="17" max="250" width="9" style="16"/>
    <col min="251" max="251" width="5" style="16" customWidth="1"/>
    <col min="252" max="252" width="11.90625" style="16" customWidth="1"/>
    <col min="253" max="253" width="4.7265625" style="16" customWidth="1"/>
    <col min="254" max="254" width="6.7265625" style="16" customWidth="1"/>
    <col min="255" max="255" width="6.36328125" style="16" customWidth="1"/>
    <col min="256" max="256" width="15.26953125" style="16" customWidth="1"/>
    <col min="257" max="257" width="90.36328125" style="16" customWidth="1"/>
    <col min="258" max="258" width="21.7265625" style="16" customWidth="1"/>
    <col min="259" max="259" width="60.36328125" style="16" customWidth="1"/>
    <col min="260" max="260" width="8.453125" style="16" customWidth="1"/>
    <col min="261" max="261" width="26.90625" style="16" customWidth="1"/>
    <col min="262" max="262" width="5" style="16" customWidth="1"/>
    <col min="263" max="263" width="13.7265625" style="16" customWidth="1"/>
    <col min="264" max="264" width="96.7265625" style="16" customWidth="1"/>
    <col min="265" max="266" width="9.08984375" style="16" customWidth="1"/>
    <col min="267" max="267" width="9.7265625" style="16" customWidth="1"/>
    <col min="268" max="269" width="11" style="16" customWidth="1"/>
    <col min="270" max="270" width="17.6328125" style="16" customWidth="1"/>
    <col min="271" max="506" width="9" style="16"/>
    <col min="507" max="507" width="5" style="16" customWidth="1"/>
    <col min="508" max="508" width="11.90625" style="16" customWidth="1"/>
    <col min="509" max="509" width="4.7265625" style="16" customWidth="1"/>
    <col min="510" max="510" width="6.7265625" style="16" customWidth="1"/>
    <col min="511" max="511" width="6.36328125" style="16" customWidth="1"/>
    <col min="512" max="512" width="15.26953125" style="16" customWidth="1"/>
    <col min="513" max="513" width="90.36328125" style="16" customWidth="1"/>
    <col min="514" max="514" width="21.7265625" style="16" customWidth="1"/>
    <col min="515" max="515" width="60.36328125" style="16" customWidth="1"/>
    <col min="516" max="516" width="8.453125" style="16" customWidth="1"/>
    <col min="517" max="517" width="26.90625" style="16" customWidth="1"/>
    <col min="518" max="518" width="5" style="16" customWidth="1"/>
    <col min="519" max="519" width="13.7265625" style="16" customWidth="1"/>
    <col min="520" max="520" width="96.7265625" style="16" customWidth="1"/>
    <col min="521" max="522" width="9.08984375" style="16" customWidth="1"/>
    <col min="523" max="523" width="9.7265625" style="16" customWidth="1"/>
    <col min="524" max="525" width="11" style="16" customWidth="1"/>
    <col min="526" max="526" width="17.6328125" style="16" customWidth="1"/>
    <col min="527" max="762" width="9" style="16"/>
    <col min="763" max="763" width="5" style="16" customWidth="1"/>
    <col min="764" max="764" width="11.90625" style="16" customWidth="1"/>
    <col min="765" max="765" width="4.7265625" style="16" customWidth="1"/>
    <col min="766" max="766" width="6.7265625" style="16" customWidth="1"/>
    <col min="767" max="767" width="6.36328125" style="16" customWidth="1"/>
    <col min="768" max="768" width="15.26953125" style="16" customWidth="1"/>
    <col min="769" max="769" width="90.36328125" style="16" customWidth="1"/>
    <col min="770" max="770" width="21.7265625" style="16" customWidth="1"/>
    <col min="771" max="771" width="60.36328125" style="16" customWidth="1"/>
    <col min="772" max="772" width="8.453125" style="16" customWidth="1"/>
    <col min="773" max="773" width="26.90625" style="16" customWidth="1"/>
    <col min="774" max="774" width="5" style="16" customWidth="1"/>
    <col min="775" max="775" width="13.7265625" style="16" customWidth="1"/>
    <col min="776" max="776" width="96.7265625" style="16" customWidth="1"/>
    <col min="777" max="778" width="9.08984375" style="16" customWidth="1"/>
    <col min="779" max="779" width="9.7265625" style="16" customWidth="1"/>
    <col min="780" max="781" width="11" style="16" customWidth="1"/>
    <col min="782" max="782" width="17.6328125" style="16" customWidth="1"/>
    <col min="783" max="1018" width="9" style="16"/>
    <col min="1019" max="1019" width="5" style="16" customWidth="1"/>
    <col min="1020" max="1020" width="11.90625" style="16" customWidth="1"/>
    <col min="1021" max="1021" width="4.7265625" style="16" customWidth="1"/>
    <col min="1022" max="1022" width="6.7265625" style="16" customWidth="1"/>
    <col min="1023" max="1023" width="6.36328125" style="16" customWidth="1"/>
    <col min="1024" max="1024" width="15.26953125" style="16" customWidth="1"/>
    <col min="1025" max="1025" width="90.36328125" style="16" customWidth="1"/>
    <col min="1026" max="1026" width="21.7265625" style="16" customWidth="1"/>
    <col min="1027" max="1027" width="60.36328125" style="16" customWidth="1"/>
    <col min="1028" max="1028" width="8.453125" style="16" customWidth="1"/>
    <col min="1029" max="1029" width="26.90625" style="16" customWidth="1"/>
    <col min="1030" max="1030" width="5" style="16" customWidth="1"/>
    <col min="1031" max="1031" width="13.7265625" style="16" customWidth="1"/>
    <col min="1032" max="1032" width="96.7265625" style="16" customWidth="1"/>
    <col min="1033" max="1034" width="9.08984375" style="16" customWidth="1"/>
    <col min="1035" max="1035" width="9.7265625" style="16" customWidth="1"/>
    <col min="1036" max="1037" width="11" style="16" customWidth="1"/>
    <col min="1038" max="1038" width="17.6328125" style="16" customWidth="1"/>
    <col min="1039" max="1274" width="9" style="16"/>
    <col min="1275" max="1275" width="5" style="16" customWidth="1"/>
    <col min="1276" max="1276" width="11.90625" style="16" customWidth="1"/>
    <col min="1277" max="1277" width="4.7265625" style="16" customWidth="1"/>
    <col min="1278" max="1278" width="6.7265625" style="16" customWidth="1"/>
    <col min="1279" max="1279" width="6.36328125" style="16" customWidth="1"/>
    <col min="1280" max="1280" width="15.26953125" style="16" customWidth="1"/>
    <col min="1281" max="1281" width="90.36328125" style="16" customWidth="1"/>
    <col min="1282" max="1282" width="21.7265625" style="16" customWidth="1"/>
    <col min="1283" max="1283" width="60.36328125" style="16" customWidth="1"/>
    <col min="1284" max="1284" width="8.453125" style="16" customWidth="1"/>
    <col min="1285" max="1285" width="26.90625" style="16" customWidth="1"/>
    <col min="1286" max="1286" width="5" style="16" customWidth="1"/>
    <col min="1287" max="1287" width="13.7265625" style="16" customWidth="1"/>
    <col min="1288" max="1288" width="96.7265625" style="16" customWidth="1"/>
    <col min="1289" max="1290" width="9.08984375" style="16" customWidth="1"/>
    <col min="1291" max="1291" width="9.7265625" style="16" customWidth="1"/>
    <col min="1292" max="1293" width="11" style="16" customWidth="1"/>
    <col min="1294" max="1294" width="17.6328125" style="16" customWidth="1"/>
    <col min="1295" max="1530" width="9" style="16"/>
    <col min="1531" max="1531" width="5" style="16" customWidth="1"/>
    <col min="1532" max="1532" width="11.90625" style="16" customWidth="1"/>
    <col min="1533" max="1533" width="4.7265625" style="16" customWidth="1"/>
    <col min="1534" max="1534" width="6.7265625" style="16" customWidth="1"/>
    <col min="1535" max="1535" width="6.36328125" style="16" customWidth="1"/>
    <col min="1536" max="1536" width="15.26953125" style="16" customWidth="1"/>
    <col min="1537" max="1537" width="90.36328125" style="16" customWidth="1"/>
    <col min="1538" max="1538" width="21.7265625" style="16" customWidth="1"/>
    <col min="1539" max="1539" width="60.36328125" style="16" customWidth="1"/>
    <col min="1540" max="1540" width="8.453125" style="16" customWidth="1"/>
    <col min="1541" max="1541" width="26.90625" style="16" customWidth="1"/>
    <col min="1542" max="1542" width="5" style="16" customWidth="1"/>
    <col min="1543" max="1543" width="13.7265625" style="16" customWidth="1"/>
    <col min="1544" max="1544" width="96.7265625" style="16" customWidth="1"/>
    <col min="1545" max="1546" width="9.08984375" style="16" customWidth="1"/>
    <col min="1547" max="1547" width="9.7265625" style="16" customWidth="1"/>
    <col min="1548" max="1549" width="11" style="16" customWidth="1"/>
    <col min="1550" max="1550" width="17.6328125" style="16" customWidth="1"/>
    <col min="1551" max="1786" width="9" style="16"/>
    <col min="1787" max="1787" width="5" style="16" customWidth="1"/>
    <col min="1788" max="1788" width="11.90625" style="16" customWidth="1"/>
    <col min="1789" max="1789" width="4.7265625" style="16" customWidth="1"/>
    <col min="1790" max="1790" width="6.7265625" style="16" customWidth="1"/>
    <col min="1791" max="1791" width="6.36328125" style="16" customWidth="1"/>
    <col min="1792" max="1792" width="15.26953125" style="16" customWidth="1"/>
    <col min="1793" max="1793" width="90.36328125" style="16" customWidth="1"/>
    <col min="1794" max="1794" width="21.7265625" style="16" customWidth="1"/>
    <col min="1795" max="1795" width="60.36328125" style="16" customWidth="1"/>
    <col min="1796" max="1796" width="8.453125" style="16" customWidth="1"/>
    <col min="1797" max="1797" width="26.90625" style="16" customWidth="1"/>
    <col min="1798" max="1798" width="5" style="16" customWidth="1"/>
    <col min="1799" max="1799" width="13.7265625" style="16" customWidth="1"/>
    <col min="1800" max="1800" width="96.7265625" style="16" customWidth="1"/>
    <col min="1801" max="1802" width="9.08984375" style="16" customWidth="1"/>
    <col min="1803" max="1803" width="9.7265625" style="16" customWidth="1"/>
    <col min="1804" max="1805" width="11" style="16" customWidth="1"/>
    <col min="1806" max="1806" width="17.6328125" style="16" customWidth="1"/>
    <col min="1807" max="2042" width="9" style="16"/>
    <col min="2043" max="2043" width="5" style="16" customWidth="1"/>
    <col min="2044" max="2044" width="11.90625" style="16" customWidth="1"/>
    <col min="2045" max="2045" width="4.7265625" style="16" customWidth="1"/>
    <col min="2046" max="2046" width="6.7265625" style="16" customWidth="1"/>
    <col min="2047" max="2047" width="6.36328125" style="16" customWidth="1"/>
    <col min="2048" max="2048" width="15.26953125" style="16" customWidth="1"/>
    <col min="2049" max="2049" width="90.36328125" style="16" customWidth="1"/>
    <col min="2050" max="2050" width="21.7265625" style="16" customWidth="1"/>
    <col min="2051" max="2051" width="60.36328125" style="16" customWidth="1"/>
    <col min="2052" max="2052" width="8.453125" style="16" customWidth="1"/>
    <col min="2053" max="2053" width="26.90625" style="16" customWidth="1"/>
    <col min="2054" max="2054" width="5" style="16" customWidth="1"/>
    <col min="2055" max="2055" width="13.7265625" style="16" customWidth="1"/>
    <col min="2056" max="2056" width="96.7265625" style="16" customWidth="1"/>
    <col min="2057" max="2058" width="9.08984375" style="16" customWidth="1"/>
    <col min="2059" max="2059" width="9.7265625" style="16" customWidth="1"/>
    <col min="2060" max="2061" width="11" style="16" customWidth="1"/>
    <col min="2062" max="2062" width="17.6328125" style="16" customWidth="1"/>
    <col min="2063" max="2298" width="9" style="16"/>
    <col min="2299" max="2299" width="5" style="16" customWidth="1"/>
    <col min="2300" max="2300" width="11.90625" style="16" customWidth="1"/>
    <col min="2301" max="2301" width="4.7265625" style="16" customWidth="1"/>
    <col min="2302" max="2302" width="6.7265625" style="16" customWidth="1"/>
    <col min="2303" max="2303" width="6.36328125" style="16" customWidth="1"/>
    <col min="2304" max="2304" width="15.26953125" style="16" customWidth="1"/>
    <col min="2305" max="2305" width="90.36328125" style="16" customWidth="1"/>
    <col min="2306" max="2306" width="21.7265625" style="16" customWidth="1"/>
    <col min="2307" max="2307" width="60.36328125" style="16" customWidth="1"/>
    <col min="2308" max="2308" width="8.453125" style="16" customWidth="1"/>
    <col min="2309" max="2309" width="26.90625" style="16" customWidth="1"/>
    <col min="2310" max="2310" width="5" style="16" customWidth="1"/>
    <col min="2311" max="2311" width="13.7265625" style="16" customWidth="1"/>
    <col min="2312" max="2312" width="96.7265625" style="16" customWidth="1"/>
    <col min="2313" max="2314" width="9.08984375" style="16" customWidth="1"/>
    <col min="2315" max="2315" width="9.7265625" style="16" customWidth="1"/>
    <col min="2316" max="2317" width="11" style="16" customWidth="1"/>
    <col min="2318" max="2318" width="17.6328125" style="16" customWidth="1"/>
    <col min="2319" max="2554" width="9" style="16"/>
    <col min="2555" max="2555" width="5" style="16" customWidth="1"/>
    <col min="2556" max="2556" width="11.90625" style="16" customWidth="1"/>
    <col min="2557" max="2557" width="4.7265625" style="16" customWidth="1"/>
    <col min="2558" max="2558" width="6.7265625" style="16" customWidth="1"/>
    <col min="2559" max="2559" width="6.36328125" style="16" customWidth="1"/>
    <col min="2560" max="2560" width="15.26953125" style="16" customWidth="1"/>
    <col min="2561" max="2561" width="90.36328125" style="16" customWidth="1"/>
    <col min="2562" max="2562" width="21.7265625" style="16" customWidth="1"/>
    <col min="2563" max="2563" width="60.36328125" style="16" customWidth="1"/>
    <col min="2564" max="2564" width="8.453125" style="16" customWidth="1"/>
    <col min="2565" max="2565" width="26.90625" style="16" customWidth="1"/>
    <col min="2566" max="2566" width="5" style="16" customWidth="1"/>
    <col min="2567" max="2567" width="13.7265625" style="16" customWidth="1"/>
    <col min="2568" max="2568" width="96.7265625" style="16" customWidth="1"/>
    <col min="2569" max="2570" width="9.08984375" style="16" customWidth="1"/>
    <col min="2571" max="2571" width="9.7265625" style="16" customWidth="1"/>
    <col min="2572" max="2573" width="11" style="16" customWidth="1"/>
    <col min="2574" max="2574" width="17.6328125" style="16" customWidth="1"/>
    <col min="2575" max="2810" width="9" style="16"/>
    <col min="2811" max="2811" width="5" style="16" customWidth="1"/>
    <col min="2812" max="2812" width="11.90625" style="16" customWidth="1"/>
    <col min="2813" max="2813" width="4.7265625" style="16" customWidth="1"/>
    <col min="2814" max="2814" width="6.7265625" style="16" customWidth="1"/>
    <col min="2815" max="2815" width="6.36328125" style="16" customWidth="1"/>
    <col min="2816" max="2816" width="15.26953125" style="16" customWidth="1"/>
    <col min="2817" max="2817" width="90.36328125" style="16" customWidth="1"/>
    <col min="2818" max="2818" width="21.7265625" style="16" customWidth="1"/>
    <col min="2819" max="2819" width="60.36328125" style="16" customWidth="1"/>
    <col min="2820" max="2820" width="8.453125" style="16" customWidth="1"/>
    <col min="2821" max="2821" width="26.90625" style="16" customWidth="1"/>
    <col min="2822" max="2822" width="5" style="16" customWidth="1"/>
    <col min="2823" max="2823" width="13.7265625" style="16" customWidth="1"/>
    <col min="2824" max="2824" width="96.7265625" style="16" customWidth="1"/>
    <col min="2825" max="2826" width="9.08984375" style="16" customWidth="1"/>
    <col min="2827" max="2827" width="9.7265625" style="16" customWidth="1"/>
    <col min="2828" max="2829" width="11" style="16" customWidth="1"/>
    <col min="2830" max="2830" width="17.6328125" style="16" customWidth="1"/>
    <col min="2831" max="3066" width="9" style="16"/>
    <col min="3067" max="3067" width="5" style="16" customWidth="1"/>
    <col min="3068" max="3068" width="11.90625" style="16" customWidth="1"/>
    <col min="3069" max="3069" width="4.7265625" style="16" customWidth="1"/>
    <col min="3070" max="3070" width="6.7265625" style="16" customWidth="1"/>
    <col min="3071" max="3071" width="6.36328125" style="16" customWidth="1"/>
    <col min="3072" max="3072" width="15.26953125" style="16" customWidth="1"/>
    <col min="3073" max="3073" width="90.36328125" style="16" customWidth="1"/>
    <col min="3074" max="3074" width="21.7265625" style="16" customWidth="1"/>
    <col min="3075" max="3075" width="60.36328125" style="16" customWidth="1"/>
    <col min="3076" max="3076" width="8.453125" style="16" customWidth="1"/>
    <col min="3077" max="3077" width="26.90625" style="16" customWidth="1"/>
    <col min="3078" max="3078" width="5" style="16" customWidth="1"/>
    <col min="3079" max="3079" width="13.7265625" style="16" customWidth="1"/>
    <col min="3080" max="3080" width="96.7265625" style="16" customWidth="1"/>
    <col min="3081" max="3082" width="9.08984375" style="16" customWidth="1"/>
    <col min="3083" max="3083" width="9.7265625" style="16" customWidth="1"/>
    <col min="3084" max="3085" width="11" style="16" customWidth="1"/>
    <col min="3086" max="3086" width="17.6328125" style="16" customWidth="1"/>
    <col min="3087" max="3322" width="9" style="16"/>
    <col min="3323" max="3323" width="5" style="16" customWidth="1"/>
    <col min="3324" max="3324" width="11.90625" style="16" customWidth="1"/>
    <col min="3325" max="3325" width="4.7265625" style="16" customWidth="1"/>
    <col min="3326" max="3326" width="6.7265625" style="16" customWidth="1"/>
    <col min="3327" max="3327" width="6.36328125" style="16" customWidth="1"/>
    <col min="3328" max="3328" width="15.26953125" style="16" customWidth="1"/>
    <col min="3329" max="3329" width="90.36328125" style="16" customWidth="1"/>
    <col min="3330" max="3330" width="21.7265625" style="16" customWidth="1"/>
    <col min="3331" max="3331" width="60.36328125" style="16" customWidth="1"/>
    <col min="3332" max="3332" width="8.453125" style="16" customWidth="1"/>
    <col min="3333" max="3333" width="26.90625" style="16" customWidth="1"/>
    <col min="3334" max="3334" width="5" style="16" customWidth="1"/>
    <col min="3335" max="3335" width="13.7265625" style="16" customWidth="1"/>
    <col min="3336" max="3336" width="96.7265625" style="16" customWidth="1"/>
    <col min="3337" max="3338" width="9.08984375" style="16" customWidth="1"/>
    <col min="3339" max="3339" width="9.7265625" style="16" customWidth="1"/>
    <col min="3340" max="3341" width="11" style="16" customWidth="1"/>
    <col min="3342" max="3342" width="17.6328125" style="16" customWidth="1"/>
    <col min="3343" max="3578" width="9" style="16"/>
    <col min="3579" max="3579" width="5" style="16" customWidth="1"/>
    <col min="3580" max="3580" width="11.90625" style="16" customWidth="1"/>
    <col min="3581" max="3581" width="4.7265625" style="16" customWidth="1"/>
    <col min="3582" max="3582" width="6.7265625" style="16" customWidth="1"/>
    <col min="3583" max="3583" width="6.36328125" style="16" customWidth="1"/>
    <col min="3584" max="3584" width="15.26953125" style="16" customWidth="1"/>
    <col min="3585" max="3585" width="90.36328125" style="16" customWidth="1"/>
    <col min="3586" max="3586" width="21.7265625" style="16" customWidth="1"/>
    <col min="3587" max="3587" width="60.36328125" style="16" customWidth="1"/>
    <col min="3588" max="3588" width="8.453125" style="16" customWidth="1"/>
    <col min="3589" max="3589" width="26.90625" style="16" customWidth="1"/>
    <col min="3590" max="3590" width="5" style="16" customWidth="1"/>
    <col min="3591" max="3591" width="13.7265625" style="16" customWidth="1"/>
    <col min="3592" max="3592" width="96.7265625" style="16" customWidth="1"/>
    <col min="3593" max="3594" width="9.08984375" style="16" customWidth="1"/>
    <col min="3595" max="3595" width="9.7265625" style="16" customWidth="1"/>
    <col min="3596" max="3597" width="11" style="16" customWidth="1"/>
    <col min="3598" max="3598" width="17.6328125" style="16" customWidth="1"/>
    <col min="3599" max="3834" width="9" style="16"/>
    <col min="3835" max="3835" width="5" style="16" customWidth="1"/>
    <col min="3836" max="3836" width="11.90625" style="16" customWidth="1"/>
    <col min="3837" max="3837" width="4.7265625" style="16" customWidth="1"/>
    <col min="3838" max="3838" width="6.7265625" style="16" customWidth="1"/>
    <col min="3839" max="3839" width="6.36328125" style="16" customWidth="1"/>
    <col min="3840" max="3840" width="15.26953125" style="16" customWidth="1"/>
    <col min="3841" max="3841" width="90.36328125" style="16" customWidth="1"/>
    <col min="3842" max="3842" width="21.7265625" style="16" customWidth="1"/>
    <col min="3843" max="3843" width="60.36328125" style="16" customWidth="1"/>
    <col min="3844" max="3844" width="8.453125" style="16" customWidth="1"/>
    <col min="3845" max="3845" width="26.90625" style="16" customWidth="1"/>
    <col min="3846" max="3846" width="5" style="16" customWidth="1"/>
    <col min="3847" max="3847" width="13.7265625" style="16" customWidth="1"/>
    <col min="3848" max="3848" width="96.7265625" style="16" customWidth="1"/>
    <col min="3849" max="3850" width="9.08984375" style="16" customWidth="1"/>
    <col min="3851" max="3851" width="9.7265625" style="16" customWidth="1"/>
    <col min="3852" max="3853" width="11" style="16" customWidth="1"/>
    <col min="3854" max="3854" width="17.6328125" style="16" customWidth="1"/>
    <col min="3855" max="4090" width="9" style="16"/>
    <col min="4091" max="4091" width="5" style="16" customWidth="1"/>
    <col min="4092" max="4092" width="11.90625" style="16" customWidth="1"/>
    <col min="4093" max="4093" width="4.7265625" style="16" customWidth="1"/>
    <col min="4094" max="4094" width="6.7265625" style="16" customWidth="1"/>
    <col min="4095" max="4095" width="6.36328125" style="16" customWidth="1"/>
    <col min="4096" max="4096" width="15.26953125" style="16" customWidth="1"/>
    <col min="4097" max="4097" width="90.36328125" style="16" customWidth="1"/>
    <col min="4098" max="4098" width="21.7265625" style="16" customWidth="1"/>
    <col min="4099" max="4099" width="60.36328125" style="16" customWidth="1"/>
    <col min="4100" max="4100" width="8.453125" style="16" customWidth="1"/>
    <col min="4101" max="4101" width="26.90625" style="16" customWidth="1"/>
    <col min="4102" max="4102" width="5" style="16" customWidth="1"/>
    <col min="4103" max="4103" width="13.7265625" style="16" customWidth="1"/>
    <col min="4104" max="4104" width="96.7265625" style="16" customWidth="1"/>
    <col min="4105" max="4106" width="9.08984375" style="16" customWidth="1"/>
    <col min="4107" max="4107" width="9.7265625" style="16" customWidth="1"/>
    <col min="4108" max="4109" width="11" style="16" customWidth="1"/>
    <col min="4110" max="4110" width="17.6328125" style="16" customWidth="1"/>
    <col min="4111" max="4346" width="9" style="16"/>
    <col min="4347" max="4347" width="5" style="16" customWidth="1"/>
    <col min="4348" max="4348" width="11.90625" style="16" customWidth="1"/>
    <col min="4349" max="4349" width="4.7265625" style="16" customWidth="1"/>
    <col min="4350" max="4350" width="6.7265625" style="16" customWidth="1"/>
    <col min="4351" max="4351" width="6.36328125" style="16" customWidth="1"/>
    <col min="4352" max="4352" width="15.26953125" style="16" customWidth="1"/>
    <col min="4353" max="4353" width="90.36328125" style="16" customWidth="1"/>
    <col min="4354" max="4354" width="21.7265625" style="16" customWidth="1"/>
    <col min="4355" max="4355" width="60.36328125" style="16" customWidth="1"/>
    <col min="4356" max="4356" width="8.453125" style="16" customWidth="1"/>
    <col min="4357" max="4357" width="26.90625" style="16" customWidth="1"/>
    <col min="4358" max="4358" width="5" style="16" customWidth="1"/>
    <col min="4359" max="4359" width="13.7265625" style="16" customWidth="1"/>
    <col min="4360" max="4360" width="96.7265625" style="16" customWidth="1"/>
    <col min="4361" max="4362" width="9.08984375" style="16" customWidth="1"/>
    <col min="4363" max="4363" width="9.7265625" style="16" customWidth="1"/>
    <col min="4364" max="4365" width="11" style="16" customWidth="1"/>
    <col min="4366" max="4366" width="17.6328125" style="16" customWidth="1"/>
    <col min="4367" max="4602" width="9" style="16"/>
    <col min="4603" max="4603" width="5" style="16" customWidth="1"/>
    <col min="4604" max="4604" width="11.90625" style="16" customWidth="1"/>
    <col min="4605" max="4605" width="4.7265625" style="16" customWidth="1"/>
    <col min="4606" max="4606" width="6.7265625" style="16" customWidth="1"/>
    <col min="4607" max="4607" width="6.36328125" style="16" customWidth="1"/>
    <col min="4608" max="4608" width="15.26953125" style="16" customWidth="1"/>
    <col min="4609" max="4609" width="90.36328125" style="16" customWidth="1"/>
    <col min="4610" max="4610" width="21.7265625" style="16" customWidth="1"/>
    <col min="4611" max="4611" width="60.36328125" style="16" customWidth="1"/>
    <col min="4612" max="4612" width="8.453125" style="16" customWidth="1"/>
    <col min="4613" max="4613" width="26.90625" style="16" customWidth="1"/>
    <col min="4614" max="4614" width="5" style="16" customWidth="1"/>
    <col min="4615" max="4615" width="13.7265625" style="16" customWidth="1"/>
    <col min="4616" max="4616" width="96.7265625" style="16" customWidth="1"/>
    <col min="4617" max="4618" width="9.08984375" style="16" customWidth="1"/>
    <col min="4619" max="4619" width="9.7265625" style="16" customWidth="1"/>
    <col min="4620" max="4621" width="11" style="16" customWidth="1"/>
    <col min="4622" max="4622" width="17.6328125" style="16" customWidth="1"/>
    <col min="4623" max="4858" width="9" style="16"/>
    <col min="4859" max="4859" width="5" style="16" customWidth="1"/>
    <col min="4860" max="4860" width="11.90625" style="16" customWidth="1"/>
    <col min="4861" max="4861" width="4.7265625" style="16" customWidth="1"/>
    <col min="4862" max="4862" width="6.7265625" style="16" customWidth="1"/>
    <col min="4863" max="4863" width="6.36328125" style="16" customWidth="1"/>
    <col min="4864" max="4864" width="15.26953125" style="16" customWidth="1"/>
    <col min="4865" max="4865" width="90.36328125" style="16" customWidth="1"/>
    <col min="4866" max="4866" width="21.7265625" style="16" customWidth="1"/>
    <col min="4867" max="4867" width="60.36328125" style="16" customWidth="1"/>
    <col min="4868" max="4868" width="8.453125" style="16" customWidth="1"/>
    <col min="4869" max="4869" width="26.90625" style="16" customWidth="1"/>
    <col min="4870" max="4870" width="5" style="16" customWidth="1"/>
    <col min="4871" max="4871" width="13.7265625" style="16" customWidth="1"/>
    <col min="4872" max="4872" width="96.7265625" style="16" customWidth="1"/>
    <col min="4873" max="4874" width="9.08984375" style="16" customWidth="1"/>
    <col min="4875" max="4875" width="9.7265625" style="16" customWidth="1"/>
    <col min="4876" max="4877" width="11" style="16" customWidth="1"/>
    <col min="4878" max="4878" width="17.6328125" style="16" customWidth="1"/>
    <col min="4879" max="5114" width="9" style="16"/>
    <col min="5115" max="5115" width="5" style="16" customWidth="1"/>
    <col min="5116" max="5116" width="11.90625" style="16" customWidth="1"/>
    <col min="5117" max="5117" width="4.7265625" style="16" customWidth="1"/>
    <col min="5118" max="5118" width="6.7265625" style="16" customWidth="1"/>
    <col min="5119" max="5119" width="6.36328125" style="16" customWidth="1"/>
    <col min="5120" max="5120" width="15.26953125" style="16" customWidth="1"/>
    <col min="5121" max="5121" width="90.36328125" style="16" customWidth="1"/>
    <col min="5122" max="5122" width="21.7265625" style="16" customWidth="1"/>
    <col min="5123" max="5123" width="60.36328125" style="16" customWidth="1"/>
    <col min="5124" max="5124" width="8.453125" style="16" customWidth="1"/>
    <col min="5125" max="5125" width="26.90625" style="16" customWidth="1"/>
    <col min="5126" max="5126" width="5" style="16" customWidth="1"/>
    <col min="5127" max="5127" width="13.7265625" style="16" customWidth="1"/>
    <col min="5128" max="5128" width="96.7265625" style="16" customWidth="1"/>
    <col min="5129" max="5130" width="9.08984375" style="16" customWidth="1"/>
    <col min="5131" max="5131" width="9.7265625" style="16" customWidth="1"/>
    <col min="5132" max="5133" width="11" style="16" customWidth="1"/>
    <col min="5134" max="5134" width="17.6328125" style="16" customWidth="1"/>
    <col min="5135" max="5370" width="9" style="16"/>
    <col min="5371" max="5371" width="5" style="16" customWidth="1"/>
    <col min="5372" max="5372" width="11.90625" style="16" customWidth="1"/>
    <col min="5373" max="5373" width="4.7265625" style="16" customWidth="1"/>
    <col min="5374" max="5374" width="6.7265625" style="16" customWidth="1"/>
    <col min="5375" max="5375" width="6.36328125" style="16" customWidth="1"/>
    <col min="5376" max="5376" width="15.26953125" style="16" customWidth="1"/>
    <col min="5377" max="5377" width="90.36328125" style="16" customWidth="1"/>
    <col min="5378" max="5378" width="21.7265625" style="16" customWidth="1"/>
    <col min="5379" max="5379" width="60.36328125" style="16" customWidth="1"/>
    <col min="5380" max="5380" width="8.453125" style="16" customWidth="1"/>
    <col min="5381" max="5381" width="26.90625" style="16" customWidth="1"/>
    <col min="5382" max="5382" width="5" style="16" customWidth="1"/>
    <col min="5383" max="5383" width="13.7265625" style="16" customWidth="1"/>
    <col min="5384" max="5384" width="96.7265625" style="16" customWidth="1"/>
    <col min="5385" max="5386" width="9.08984375" style="16" customWidth="1"/>
    <col min="5387" max="5387" width="9.7265625" style="16" customWidth="1"/>
    <col min="5388" max="5389" width="11" style="16" customWidth="1"/>
    <col min="5390" max="5390" width="17.6328125" style="16" customWidth="1"/>
    <col min="5391" max="5626" width="9" style="16"/>
    <col min="5627" max="5627" width="5" style="16" customWidth="1"/>
    <col min="5628" max="5628" width="11.90625" style="16" customWidth="1"/>
    <col min="5629" max="5629" width="4.7265625" style="16" customWidth="1"/>
    <col min="5630" max="5630" width="6.7265625" style="16" customWidth="1"/>
    <col min="5631" max="5631" width="6.36328125" style="16" customWidth="1"/>
    <col min="5632" max="5632" width="15.26953125" style="16" customWidth="1"/>
    <col min="5633" max="5633" width="90.36328125" style="16" customWidth="1"/>
    <col min="5634" max="5634" width="21.7265625" style="16" customWidth="1"/>
    <col min="5635" max="5635" width="60.36328125" style="16" customWidth="1"/>
    <col min="5636" max="5636" width="8.453125" style="16" customWidth="1"/>
    <col min="5637" max="5637" width="26.90625" style="16" customWidth="1"/>
    <col min="5638" max="5638" width="5" style="16" customWidth="1"/>
    <col min="5639" max="5639" width="13.7265625" style="16" customWidth="1"/>
    <col min="5640" max="5640" width="96.7265625" style="16" customWidth="1"/>
    <col min="5641" max="5642" width="9.08984375" style="16" customWidth="1"/>
    <col min="5643" max="5643" width="9.7265625" style="16" customWidth="1"/>
    <col min="5644" max="5645" width="11" style="16" customWidth="1"/>
    <col min="5646" max="5646" width="17.6328125" style="16" customWidth="1"/>
    <col min="5647" max="5882" width="9" style="16"/>
    <col min="5883" max="5883" width="5" style="16" customWidth="1"/>
    <col min="5884" max="5884" width="11.90625" style="16" customWidth="1"/>
    <col min="5885" max="5885" width="4.7265625" style="16" customWidth="1"/>
    <col min="5886" max="5886" width="6.7265625" style="16" customWidth="1"/>
    <col min="5887" max="5887" width="6.36328125" style="16" customWidth="1"/>
    <col min="5888" max="5888" width="15.26953125" style="16" customWidth="1"/>
    <col min="5889" max="5889" width="90.36328125" style="16" customWidth="1"/>
    <col min="5890" max="5890" width="21.7265625" style="16" customWidth="1"/>
    <col min="5891" max="5891" width="60.36328125" style="16" customWidth="1"/>
    <col min="5892" max="5892" width="8.453125" style="16" customWidth="1"/>
    <col min="5893" max="5893" width="26.90625" style="16" customWidth="1"/>
    <col min="5894" max="5894" width="5" style="16" customWidth="1"/>
    <col min="5895" max="5895" width="13.7265625" style="16" customWidth="1"/>
    <col min="5896" max="5896" width="96.7265625" style="16" customWidth="1"/>
    <col min="5897" max="5898" width="9.08984375" style="16" customWidth="1"/>
    <col min="5899" max="5899" width="9.7265625" style="16" customWidth="1"/>
    <col min="5900" max="5901" width="11" style="16" customWidth="1"/>
    <col min="5902" max="5902" width="17.6328125" style="16" customWidth="1"/>
    <col min="5903" max="6138" width="9" style="16"/>
    <col min="6139" max="6139" width="5" style="16" customWidth="1"/>
    <col min="6140" max="6140" width="11.90625" style="16" customWidth="1"/>
    <col min="6141" max="6141" width="4.7265625" style="16" customWidth="1"/>
    <col min="6142" max="6142" width="6.7265625" style="16" customWidth="1"/>
    <col min="6143" max="6143" width="6.36328125" style="16" customWidth="1"/>
    <col min="6144" max="6144" width="15.26953125" style="16" customWidth="1"/>
    <col min="6145" max="6145" width="90.36328125" style="16" customWidth="1"/>
    <col min="6146" max="6146" width="21.7265625" style="16" customWidth="1"/>
    <col min="6147" max="6147" width="60.36328125" style="16" customWidth="1"/>
    <col min="6148" max="6148" width="8.453125" style="16" customWidth="1"/>
    <col min="6149" max="6149" width="26.90625" style="16" customWidth="1"/>
    <col min="6150" max="6150" width="5" style="16" customWidth="1"/>
    <col min="6151" max="6151" width="13.7265625" style="16" customWidth="1"/>
    <col min="6152" max="6152" width="96.7265625" style="16" customWidth="1"/>
    <col min="6153" max="6154" width="9.08984375" style="16" customWidth="1"/>
    <col min="6155" max="6155" width="9.7265625" style="16" customWidth="1"/>
    <col min="6156" max="6157" width="11" style="16" customWidth="1"/>
    <col min="6158" max="6158" width="17.6328125" style="16" customWidth="1"/>
    <col min="6159" max="6394" width="9" style="16"/>
    <col min="6395" max="6395" width="5" style="16" customWidth="1"/>
    <col min="6396" max="6396" width="11.90625" style="16" customWidth="1"/>
    <col min="6397" max="6397" width="4.7265625" style="16" customWidth="1"/>
    <col min="6398" max="6398" width="6.7265625" style="16" customWidth="1"/>
    <col min="6399" max="6399" width="6.36328125" style="16" customWidth="1"/>
    <col min="6400" max="6400" width="15.26953125" style="16" customWidth="1"/>
    <col min="6401" max="6401" width="90.36328125" style="16" customWidth="1"/>
    <col min="6402" max="6402" width="21.7265625" style="16" customWidth="1"/>
    <col min="6403" max="6403" width="60.36328125" style="16" customWidth="1"/>
    <col min="6404" max="6404" width="8.453125" style="16" customWidth="1"/>
    <col min="6405" max="6405" width="26.90625" style="16" customWidth="1"/>
    <col min="6406" max="6406" width="5" style="16" customWidth="1"/>
    <col min="6407" max="6407" width="13.7265625" style="16" customWidth="1"/>
    <col min="6408" max="6408" width="96.7265625" style="16" customWidth="1"/>
    <col min="6409" max="6410" width="9.08984375" style="16" customWidth="1"/>
    <col min="6411" max="6411" width="9.7265625" style="16" customWidth="1"/>
    <col min="6412" max="6413" width="11" style="16" customWidth="1"/>
    <col min="6414" max="6414" width="17.6328125" style="16" customWidth="1"/>
    <col min="6415" max="6650" width="9" style="16"/>
    <col min="6651" max="6651" width="5" style="16" customWidth="1"/>
    <col min="6652" max="6652" width="11.90625" style="16" customWidth="1"/>
    <col min="6653" max="6653" width="4.7265625" style="16" customWidth="1"/>
    <col min="6654" max="6654" width="6.7265625" style="16" customWidth="1"/>
    <col min="6655" max="6655" width="6.36328125" style="16" customWidth="1"/>
    <col min="6656" max="6656" width="15.26953125" style="16" customWidth="1"/>
    <col min="6657" max="6657" width="90.36328125" style="16" customWidth="1"/>
    <col min="6658" max="6658" width="21.7265625" style="16" customWidth="1"/>
    <col min="6659" max="6659" width="60.36328125" style="16" customWidth="1"/>
    <col min="6660" max="6660" width="8.453125" style="16" customWidth="1"/>
    <col min="6661" max="6661" width="26.90625" style="16" customWidth="1"/>
    <col min="6662" max="6662" width="5" style="16" customWidth="1"/>
    <col min="6663" max="6663" width="13.7265625" style="16" customWidth="1"/>
    <col min="6664" max="6664" width="96.7265625" style="16" customWidth="1"/>
    <col min="6665" max="6666" width="9.08984375" style="16" customWidth="1"/>
    <col min="6667" max="6667" width="9.7265625" style="16" customWidth="1"/>
    <col min="6668" max="6669" width="11" style="16" customWidth="1"/>
    <col min="6670" max="6670" width="17.6328125" style="16" customWidth="1"/>
    <col min="6671" max="6906" width="9" style="16"/>
    <col min="6907" max="6907" width="5" style="16" customWidth="1"/>
    <col min="6908" max="6908" width="11.90625" style="16" customWidth="1"/>
    <col min="6909" max="6909" width="4.7265625" style="16" customWidth="1"/>
    <col min="6910" max="6910" width="6.7265625" style="16" customWidth="1"/>
    <col min="6911" max="6911" width="6.36328125" style="16" customWidth="1"/>
    <col min="6912" max="6912" width="15.26953125" style="16" customWidth="1"/>
    <col min="6913" max="6913" width="90.36328125" style="16" customWidth="1"/>
    <col min="6914" max="6914" width="21.7265625" style="16" customWidth="1"/>
    <col min="6915" max="6915" width="60.36328125" style="16" customWidth="1"/>
    <col min="6916" max="6916" width="8.453125" style="16" customWidth="1"/>
    <col min="6917" max="6917" width="26.90625" style="16" customWidth="1"/>
    <col min="6918" max="6918" width="5" style="16" customWidth="1"/>
    <col min="6919" max="6919" width="13.7265625" style="16" customWidth="1"/>
    <col min="6920" max="6920" width="96.7265625" style="16" customWidth="1"/>
    <col min="6921" max="6922" width="9.08984375" style="16" customWidth="1"/>
    <col min="6923" max="6923" width="9.7265625" style="16" customWidth="1"/>
    <col min="6924" max="6925" width="11" style="16" customWidth="1"/>
    <col min="6926" max="6926" width="17.6328125" style="16" customWidth="1"/>
    <col min="6927" max="7162" width="9" style="16"/>
    <col min="7163" max="7163" width="5" style="16" customWidth="1"/>
    <col min="7164" max="7164" width="11.90625" style="16" customWidth="1"/>
    <col min="7165" max="7165" width="4.7265625" style="16" customWidth="1"/>
    <col min="7166" max="7166" width="6.7265625" style="16" customWidth="1"/>
    <col min="7167" max="7167" width="6.36328125" style="16" customWidth="1"/>
    <col min="7168" max="7168" width="15.26953125" style="16" customWidth="1"/>
    <col min="7169" max="7169" width="90.36328125" style="16" customWidth="1"/>
    <col min="7170" max="7170" width="21.7265625" style="16" customWidth="1"/>
    <col min="7171" max="7171" width="60.36328125" style="16" customWidth="1"/>
    <col min="7172" max="7172" width="8.453125" style="16" customWidth="1"/>
    <col min="7173" max="7173" width="26.90625" style="16" customWidth="1"/>
    <col min="7174" max="7174" width="5" style="16" customWidth="1"/>
    <col min="7175" max="7175" width="13.7265625" style="16" customWidth="1"/>
    <col min="7176" max="7176" width="96.7265625" style="16" customWidth="1"/>
    <col min="7177" max="7178" width="9.08984375" style="16" customWidth="1"/>
    <col min="7179" max="7179" width="9.7265625" style="16" customWidth="1"/>
    <col min="7180" max="7181" width="11" style="16" customWidth="1"/>
    <col min="7182" max="7182" width="17.6328125" style="16" customWidth="1"/>
    <col min="7183" max="7418" width="9" style="16"/>
    <col min="7419" max="7419" width="5" style="16" customWidth="1"/>
    <col min="7420" max="7420" width="11.90625" style="16" customWidth="1"/>
    <col min="7421" max="7421" width="4.7265625" style="16" customWidth="1"/>
    <col min="7422" max="7422" width="6.7265625" style="16" customWidth="1"/>
    <col min="7423" max="7423" width="6.36328125" style="16" customWidth="1"/>
    <col min="7424" max="7424" width="15.26953125" style="16" customWidth="1"/>
    <col min="7425" max="7425" width="90.36328125" style="16" customWidth="1"/>
    <col min="7426" max="7426" width="21.7265625" style="16" customWidth="1"/>
    <col min="7427" max="7427" width="60.36328125" style="16" customWidth="1"/>
    <col min="7428" max="7428" width="8.453125" style="16" customWidth="1"/>
    <col min="7429" max="7429" width="26.90625" style="16" customWidth="1"/>
    <col min="7430" max="7430" width="5" style="16" customWidth="1"/>
    <col min="7431" max="7431" width="13.7265625" style="16" customWidth="1"/>
    <col min="7432" max="7432" width="96.7265625" style="16" customWidth="1"/>
    <col min="7433" max="7434" width="9.08984375" style="16" customWidth="1"/>
    <col min="7435" max="7435" width="9.7265625" style="16" customWidth="1"/>
    <col min="7436" max="7437" width="11" style="16" customWidth="1"/>
    <col min="7438" max="7438" width="17.6328125" style="16" customWidth="1"/>
    <col min="7439" max="7674" width="9" style="16"/>
    <col min="7675" max="7675" width="5" style="16" customWidth="1"/>
    <col min="7676" max="7676" width="11.90625" style="16" customWidth="1"/>
    <col min="7677" max="7677" width="4.7265625" style="16" customWidth="1"/>
    <col min="7678" max="7678" width="6.7265625" style="16" customWidth="1"/>
    <col min="7679" max="7679" width="6.36328125" style="16" customWidth="1"/>
    <col min="7680" max="7680" width="15.26953125" style="16" customWidth="1"/>
    <col min="7681" max="7681" width="90.36328125" style="16" customWidth="1"/>
    <col min="7682" max="7682" width="21.7265625" style="16" customWidth="1"/>
    <col min="7683" max="7683" width="60.36328125" style="16" customWidth="1"/>
    <col min="7684" max="7684" width="8.453125" style="16" customWidth="1"/>
    <col min="7685" max="7685" width="26.90625" style="16" customWidth="1"/>
    <col min="7686" max="7686" width="5" style="16" customWidth="1"/>
    <col min="7687" max="7687" width="13.7265625" style="16" customWidth="1"/>
    <col min="7688" max="7688" width="96.7265625" style="16" customWidth="1"/>
    <col min="7689" max="7690" width="9.08984375" style="16" customWidth="1"/>
    <col min="7691" max="7691" width="9.7265625" style="16" customWidth="1"/>
    <col min="7692" max="7693" width="11" style="16" customWidth="1"/>
    <col min="7694" max="7694" width="17.6328125" style="16" customWidth="1"/>
    <col min="7695" max="7930" width="9" style="16"/>
    <col min="7931" max="7931" width="5" style="16" customWidth="1"/>
    <col min="7932" max="7932" width="11.90625" style="16" customWidth="1"/>
    <col min="7933" max="7933" width="4.7265625" style="16" customWidth="1"/>
    <col min="7934" max="7934" width="6.7265625" style="16" customWidth="1"/>
    <col min="7935" max="7935" width="6.36328125" style="16" customWidth="1"/>
    <col min="7936" max="7936" width="15.26953125" style="16" customWidth="1"/>
    <col min="7937" max="7937" width="90.36328125" style="16" customWidth="1"/>
    <col min="7938" max="7938" width="21.7265625" style="16" customWidth="1"/>
    <col min="7939" max="7939" width="60.36328125" style="16" customWidth="1"/>
    <col min="7940" max="7940" width="8.453125" style="16" customWidth="1"/>
    <col min="7941" max="7941" width="26.90625" style="16" customWidth="1"/>
    <col min="7942" max="7942" width="5" style="16" customWidth="1"/>
    <col min="7943" max="7943" width="13.7265625" style="16" customWidth="1"/>
    <col min="7944" max="7944" width="96.7265625" style="16" customWidth="1"/>
    <col min="7945" max="7946" width="9.08984375" style="16" customWidth="1"/>
    <col min="7947" max="7947" width="9.7265625" style="16" customWidth="1"/>
    <col min="7948" max="7949" width="11" style="16" customWidth="1"/>
    <col min="7950" max="7950" width="17.6328125" style="16" customWidth="1"/>
    <col min="7951" max="8186" width="9" style="16"/>
    <col min="8187" max="8187" width="5" style="16" customWidth="1"/>
    <col min="8188" max="8188" width="11.90625" style="16" customWidth="1"/>
    <col min="8189" max="8189" width="4.7265625" style="16" customWidth="1"/>
    <col min="8190" max="8190" width="6.7265625" style="16" customWidth="1"/>
    <col min="8191" max="8191" width="6.36328125" style="16" customWidth="1"/>
    <col min="8192" max="8192" width="15.26953125" style="16" customWidth="1"/>
    <col min="8193" max="8193" width="90.36328125" style="16" customWidth="1"/>
    <col min="8194" max="8194" width="21.7265625" style="16" customWidth="1"/>
    <col min="8195" max="8195" width="60.36328125" style="16" customWidth="1"/>
    <col min="8196" max="8196" width="8.453125" style="16" customWidth="1"/>
    <col min="8197" max="8197" width="26.90625" style="16" customWidth="1"/>
    <col min="8198" max="8198" width="5" style="16" customWidth="1"/>
    <col min="8199" max="8199" width="13.7265625" style="16" customWidth="1"/>
    <col min="8200" max="8200" width="96.7265625" style="16" customWidth="1"/>
    <col min="8201" max="8202" width="9.08984375" style="16" customWidth="1"/>
    <col min="8203" max="8203" width="9.7265625" style="16" customWidth="1"/>
    <col min="8204" max="8205" width="11" style="16" customWidth="1"/>
    <col min="8206" max="8206" width="17.6328125" style="16" customWidth="1"/>
    <col min="8207" max="8442" width="9" style="16"/>
    <col min="8443" max="8443" width="5" style="16" customWidth="1"/>
    <col min="8444" max="8444" width="11.90625" style="16" customWidth="1"/>
    <col min="8445" max="8445" width="4.7265625" style="16" customWidth="1"/>
    <col min="8446" max="8446" width="6.7265625" style="16" customWidth="1"/>
    <col min="8447" max="8447" width="6.36328125" style="16" customWidth="1"/>
    <col min="8448" max="8448" width="15.26953125" style="16" customWidth="1"/>
    <col min="8449" max="8449" width="90.36328125" style="16" customWidth="1"/>
    <col min="8450" max="8450" width="21.7265625" style="16" customWidth="1"/>
    <col min="8451" max="8451" width="60.36328125" style="16" customWidth="1"/>
    <col min="8452" max="8452" width="8.453125" style="16" customWidth="1"/>
    <col min="8453" max="8453" width="26.90625" style="16" customWidth="1"/>
    <col min="8454" max="8454" width="5" style="16" customWidth="1"/>
    <col min="8455" max="8455" width="13.7265625" style="16" customWidth="1"/>
    <col min="8456" max="8456" width="96.7265625" style="16" customWidth="1"/>
    <col min="8457" max="8458" width="9.08984375" style="16" customWidth="1"/>
    <col min="8459" max="8459" width="9.7265625" style="16" customWidth="1"/>
    <col min="8460" max="8461" width="11" style="16" customWidth="1"/>
    <col min="8462" max="8462" width="17.6328125" style="16" customWidth="1"/>
    <col min="8463" max="8698" width="9" style="16"/>
    <col min="8699" max="8699" width="5" style="16" customWidth="1"/>
    <col min="8700" max="8700" width="11.90625" style="16" customWidth="1"/>
    <col min="8701" max="8701" width="4.7265625" style="16" customWidth="1"/>
    <col min="8702" max="8702" width="6.7265625" style="16" customWidth="1"/>
    <col min="8703" max="8703" width="6.36328125" style="16" customWidth="1"/>
    <col min="8704" max="8704" width="15.26953125" style="16" customWidth="1"/>
    <col min="8705" max="8705" width="90.36328125" style="16" customWidth="1"/>
    <col min="8706" max="8706" width="21.7265625" style="16" customWidth="1"/>
    <col min="8707" max="8707" width="60.36328125" style="16" customWidth="1"/>
    <col min="8708" max="8708" width="8.453125" style="16" customWidth="1"/>
    <col min="8709" max="8709" width="26.90625" style="16" customWidth="1"/>
    <col min="8710" max="8710" width="5" style="16" customWidth="1"/>
    <col min="8711" max="8711" width="13.7265625" style="16" customWidth="1"/>
    <col min="8712" max="8712" width="96.7265625" style="16" customWidth="1"/>
    <col min="8713" max="8714" width="9.08984375" style="16" customWidth="1"/>
    <col min="8715" max="8715" width="9.7265625" style="16" customWidth="1"/>
    <col min="8716" max="8717" width="11" style="16" customWidth="1"/>
    <col min="8718" max="8718" width="17.6328125" style="16" customWidth="1"/>
    <col min="8719" max="8954" width="9" style="16"/>
    <col min="8955" max="8955" width="5" style="16" customWidth="1"/>
    <col min="8956" max="8956" width="11.90625" style="16" customWidth="1"/>
    <col min="8957" max="8957" width="4.7265625" style="16" customWidth="1"/>
    <col min="8958" max="8958" width="6.7265625" style="16" customWidth="1"/>
    <col min="8959" max="8959" width="6.36328125" style="16" customWidth="1"/>
    <col min="8960" max="8960" width="15.26953125" style="16" customWidth="1"/>
    <col min="8961" max="8961" width="90.36328125" style="16" customWidth="1"/>
    <col min="8962" max="8962" width="21.7265625" style="16" customWidth="1"/>
    <col min="8963" max="8963" width="60.36328125" style="16" customWidth="1"/>
    <col min="8964" max="8964" width="8.453125" style="16" customWidth="1"/>
    <col min="8965" max="8965" width="26.90625" style="16" customWidth="1"/>
    <col min="8966" max="8966" width="5" style="16" customWidth="1"/>
    <col min="8967" max="8967" width="13.7265625" style="16" customWidth="1"/>
    <col min="8968" max="8968" width="96.7265625" style="16" customWidth="1"/>
    <col min="8969" max="8970" width="9.08984375" style="16" customWidth="1"/>
    <col min="8971" max="8971" width="9.7265625" style="16" customWidth="1"/>
    <col min="8972" max="8973" width="11" style="16" customWidth="1"/>
    <col min="8974" max="8974" width="17.6328125" style="16" customWidth="1"/>
    <col min="8975" max="9210" width="9" style="16"/>
    <col min="9211" max="9211" width="5" style="16" customWidth="1"/>
    <col min="9212" max="9212" width="11.90625" style="16" customWidth="1"/>
    <col min="9213" max="9213" width="4.7265625" style="16" customWidth="1"/>
    <col min="9214" max="9214" width="6.7265625" style="16" customWidth="1"/>
    <col min="9215" max="9215" width="6.36328125" style="16" customWidth="1"/>
    <col min="9216" max="9216" width="15.26953125" style="16" customWidth="1"/>
    <col min="9217" max="9217" width="90.36328125" style="16" customWidth="1"/>
    <col min="9218" max="9218" width="21.7265625" style="16" customWidth="1"/>
    <col min="9219" max="9219" width="60.36328125" style="16" customWidth="1"/>
    <col min="9220" max="9220" width="8.453125" style="16" customWidth="1"/>
    <col min="9221" max="9221" width="26.90625" style="16" customWidth="1"/>
    <col min="9222" max="9222" width="5" style="16" customWidth="1"/>
    <col min="9223" max="9223" width="13.7265625" style="16" customWidth="1"/>
    <col min="9224" max="9224" width="96.7265625" style="16" customWidth="1"/>
    <col min="9225" max="9226" width="9.08984375" style="16" customWidth="1"/>
    <col min="9227" max="9227" width="9.7265625" style="16" customWidth="1"/>
    <col min="9228" max="9229" width="11" style="16" customWidth="1"/>
    <col min="9230" max="9230" width="17.6328125" style="16" customWidth="1"/>
    <col min="9231" max="9466" width="9" style="16"/>
    <col min="9467" max="9467" width="5" style="16" customWidth="1"/>
    <col min="9468" max="9468" width="11.90625" style="16" customWidth="1"/>
    <col min="9469" max="9469" width="4.7265625" style="16" customWidth="1"/>
    <col min="9470" max="9470" width="6.7265625" style="16" customWidth="1"/>
    <col min="9471" max="9471" width="6.36328125" style="16" customWidth="1"/>
    <col min="9472" max="9472" width="15.26953125" style="16" customWidth="1"/>
    <col min="9473" max="9473" width="90.36328125" style="16" customWidth="1"/>
    <col min="9474" max="9474" width="21.7265625" style="16" customWidth="1"/>
    <col min="9475" max="9475" width="60.36328125" style="16" customWidth="1"/>
    <col min="9476" max="9476" width="8.453125" style="16" customWidth="1"/>
    <col min="9477" max="9477" width="26.90625" style="16" customWidth="1"/>
    <col min="9478" max="9478" width="5" style="16" customWidth="1"/>
    <col min="9479" max="9479" width="13.7265625" style="16" customWidth="1"/>
    <col min="9480" max="9480" width="96.7265625" style="16" customWidth="1"/>
    <col min="9481" max="9482" width="9.08984375" style="16" customWidth="1"/>
    <col min="9483" max="9483" width="9.7265625" style="16" customWidth="1"/>
    <col min="9484" max="9485" width="11" style="16" customWidth="1"/>
    <col min="9486" max="9486" width="17.6328125" style="16" customWidth="1"/>
    <col min="9487" max="9722" width="9" style="16"/>
    <col min="9723" max="9723" width="5" style="16" customWidth="1"/>
    <col min="9724" max="9724" width="11.90625" style="16" customWidth="1"/>
    <col min="9725" max="9725" width="4.7265625" style="16" customWidth="1"/>
    <col min="9726" max="9726" width="6.7265625" style="16" customWidth="1"/>
    <col min="9727" max="9727" width="6.36328125" style="16" customWidth="1"/>
    <col min="9728" max="9728" width="15.26953125" style="16" customWidth="1"/>
    <col min="9729" max="9729" width="90.36328125" style="16" customWidth="1"/>
    <col min="9730" max="9730" width="21.7265625" style="16" customWidth="1"/>
    <col min="9731" max="9731" width="60.36328125" style="16" customWidth="1"/>
    <col min="9732" max="9732" width="8.453125" style="16" customWidth="1"/>
    <col min="9733" max="9733" width="26.90625" style="16" customWidth="1"/>
    <col min="9734" max="9734" width="5" style="16" customWidth="1"/>
    <col min="9735" max="9735" width="13.7265625" style="16" customWidth="1"/>
    <col min="9736" max="9736" width="96.7265625" style="16" customWidth="1"/>
    <col min="9737" max="9738" width="9.08984375" style="16" customWidth="1"/>
    <col min="9739" max="9739" width="9.7265625" style="16" customWidth="1"/>
    <col min="9740" max="9741" width="11" style="16" customWidth="1"/>
    <col min="9742" max="9742" width="17.6328125" style="16" customWidth="1"/>
    <col min="9743" max="9978" width="9" style="16"/>
    <col min="9979" max="9979" width="5" style="16" customWidth="1"/>
    <col min="9980" max="9980" width="11.90625" style="16" customWidth="1"/>
    <col min="9981" max="9981" width="4.7265625" style="16" customWidth="1"/>
    <col min="9982" max="9982" width="6.7265625" style="16" customWidth="1"/>
    <col min="9983" max="9983" width="6.36328125" style="16" customWidth="1"/>
    <col min="9984" max="9984" width="15.26953125" style="16" customWidth="1"/>
    <col min="9985" max="9985" width="90.36328125" style="16" customWidth="1"/>
    <col min="9986" max="9986" width="21.7265625" style="16" customWidth="1"/>
    <col min="9987" max="9987" width="60.36328125" style="16" customWidth="1"/>
    <col min="9988" max="9988" width="8.453125" style="16" customWidth="1"/>
    <col min="9989" max="9989" width="26.90625" style="16" customWidth="1"/>
    <col min="9990" max="9990" width="5" style="16" customWidth="1"/>
    <col min="9991" max="9991" width="13.7265625" style="16" customWidth="1"/>
    <col min="9992" max="9992" width="96.7265625" style="16" customWidth="1"/>
    <col min="9993" max="9994" width="9.08984375" style="16" customWidth="1"/>
    <col min="9995" max="9995" width="9.7265625" style="16" customWidth="1"/>
    <col min="9996" max="9997" width="11" style="16" customWidth="1"/>
    <col min="9998" max="9998" width="17.6328125" style="16" customWidth="1"/>
    <col min="9999" max="10234" width="9" style="16"/>
    <col min="10235" max="10235" width="5" style="16" customWidth="1"/>
    <col min="10236" max="10236" width="11.90625" style="16" customWidth="1"/>
    <col min="10237" max="10237" width="4.7265625" style="16" customWidth="1"/>
    <col min="10238" max="10238" width="6.7265625" style="16" customWidth="1"/>
    <col min="10239" max="10239" width="6.36328125" style="16" customWidth="1"/>
    <col min="10240" max="10240" width="15.26953125" style="16" customWidth="1"/>
    <col min="10241" max="10241" width="90.36328125" style="16" customWidth="1"/>
    <col min="10242" max="10242" width="21.7265625" style="16" customWidth="1"/>
    <col min="10243" max="10243" width="60.36328125" style="16" customWidth="1"/>
    <col min="10244" max="10244" width="8.453125" style="16" customWidth="1"/>
    <col min="10245" max="10245" width="26.90625" style="16" customWidth="1"/>
    <col min="10246" max="10246" width="5" style="16" customWidth="1"/>
    <col min="10247" max="10247" width="13.7265625" style="16" customWidth="1"/>
    <col min="10248" max="10248" width="96.7265625" style="16" customWidth="1"/>
    <col min="10249" max="10250" width="9.08984375" style="16" customWidth="1"/>
    <col min="10251" max="10251" width="9.7265625" style="16" customWidth="1"/>
    <col min="10252" max="10253" width="11" style="16" customWidth="1"/>
    <col min="10254" max="10254" width="17.6328125" style="16" customWidth="1"/>
    <col min="10255" max="10490" width="9" style="16"/>
    <col min="10491" max="10491" width="5" style="16" customWidth="1"/>
    <col min="10492" max="10492" width="11.90625" style="16" customWidth="1"/>
    <col min="10493" max="10493" width="4.7265625" style="16" customWidth="1"/>
    <col min="10494" max="10494" width="6.7265625" style="16" customWidth="1"/>
    <col min="10495" max="10495" width="6.36328125" style="16" customWidth="1"/>
    <col min="10496" max="10496" width="15.26953125" style="16" customWidth="1"/>
    <col min="10497" max="10497" width="90.36328125" style="16" customWidth="1"/>
    <col min="10498" max="10498" width="21.7265625" style="16" customWidth="1"/>
    <col min="10499" max="10499" width="60.36328125" style="16" customWidth="1"/>
    <col min="10500" max="10500" width="8.453125" style="16" customWidth="1"/>
    <col min="10501" max="10501" width="26.90625" style="16" customWidth="1"/>
    <col min="10502" max="10502" width="5" style="16" customWidth="1"/>
    <col min="10503" max="10503" width="13.7265625" style="16" customWidth="1"/>
    <col min="10504" max="10504" width="96.7265625" style="16" customWidth="1"/>
    <col min="10505" max="10506" width="9.08984375" style="16" customWidth="1"/>
    <col min="10507" max="10507" width="9.7265625" style="16" customWidth="1"/>
    <col min="10508" max="10509" width="11" style="16" customWidth="1"/>
    <col min="10510" max="10510" width="17.6328125" style="16" customWidth="1"/>
    <col min="10511" max="10746" width="9" style="16"/>
    <col min="10747" max="10747" width="5" style="16" customWidth="1"/>
    <col min="10748" max="10748" width="11.90625" style="16" customWidth="1"/>
    <col min="10749" max="10749" width="4.7265625" style="16" customWidth="1"/>
    <col min="10750" max="10750" width="6.7265625" style="16" customWidth="1"/>
    <col min="10751" max="10751" width="6.36328125" style="16" customWidth="1"/>
    <col min="10752" max="10752" width="15.26953125" style="16" customWidth="1"/>
    <col min="10753" max="10753" width="90.36328125" style="16" customWidth="1"/>
    <col min="10754" max="10754" width="21.7265625" style="16" customWidth="1"/>
    <col min="10755" max="10755" width="60.36328125" style="16" customWidth="1"/>
    <col min="10756" max="10756" width="8.453125" style="16" customWidth="1"/>
    <col min="10757" max="10757" width="26.90625" style="16" customWidth="1"/>
    <col min="10758" max="10758" width="5" style="16" customWidth="1"/>
    <col min="10759" max="10759" width="13.7265625" style="16" customWidth="1"/>
    <col min="10760" max="10760" width="96.7265625" style="16" customWidth="1"/>
    <col min="10761" max="10762" width="9.08984375" style="16" customWidth="1"/>
    <col min="10763" max="10763" width="9.7265625" style="16" customWidth="1"/>
    <col min="10764" max="10765" width="11" style="16" customWidth="1"/>
    <col min="10766" max="10766" width="17.6328125" style="16" customWidth="1"/>
    <col min="10767" max="11002" width="9" style="16"/>
    <col min="11003" max="11003" width="5" style="16" customWidth="1"/>
    <col min="11004" max="11004" width="11.90625" style="16" customWidth="1"/>
    <col min="11005" max="11005" width="4.7265625" style="16" customWidth="1"/>
    <col min="11006" max="11006" width="6.7265625" style="16" customWidth="1"/>
    <col min="11007" max="11007" width="6.36328125" style="16" customWidth="1"/>
    <col min="11008" max="11008" width="15.26953125" style="16" customWidth="1"/>
    <col min="11009" max="11009" width="90.36328125" style="16" customWidth="1"/>
    <col min="11010" max="11010" width="21.7265625" style="16" customWidth="1"/>
    <col min="11011" max="11011" width="60.36328125" style="16" customWidth="1"/>
    <col min="11012" max="11012" width="8.453125" style="16" customWidth="1"/>
    <col min="11013" max="11013" width="26.90625" style="16" customWidth="1"/>
    <col min="11014" max="11014" width="5" style="16" customWidth="1"/>
    <col min="11015" max="11015" width="13.7265625" style="16" customWidth="1"/>
    <col min="11016" max="11016" width="96.7265625" style="16" customWidth="1"/>
    <col min="11017" max="11018" width="9.08984375" style="16" customWidth="1"/>
    <col min="11019" max="11019" width="9.7265625" style="16" customWidth="1"/>
    <col min="11020" max="11021" width="11" style="16" customWidth="1"/>
    <col min="11022" max="11022" width="17.6328125" style="16" customWidth="1"/>
    <col min="11023" max="11258" width="9" style="16"/>
    <col min="11259" max="11259" width="5" style="16" customWidth="1"/>
    <col min="11260" max="11260" width="11.90625" style="16" customWidth="1"/>
    <col min="11261" max="11261" width="4.7265625" style="16" customWidth="1"/>
    <col min="11262" max="11262" width="6.7265625" style="16" customWidth="1"/>
    <col min="11263" max="11263" width="6.36328125" style="16" customWidth="1"/>
    <col min="11264" max="11264" width="15.26953125" style="16" customWidth="1"/>
    <col min="11265" max="11265" width="90.36328125" style="16" customWidth="1"/>
    <col min="11266" max="11266" width="21.7265625" style="16" customWidth="1"/>
    <col min="11267" max="11267" width="60.36328125" style="16" customWidth="1"/>
    <col min="11268" max="11268" width="8.453125" style="16" customWidth="1"/>
    <col min="11269" max="11269" width="26.90625" style="16" customWidth="1"/>
    <col min="11270" max="11270" width="5" style="16" customWidth="1"/>
    <col min="11271" max="11271" width="13.7265625" style="16" customWidth="1"/>
    <col min="11272" max="11272" width="96.7265625" style="16" customWidth="1"/>
    <col min="11273" max="11274" width="9.08984375" style="16" customWidth="1"/>
    <col min="11275" max="11275" width="9.7265625" style="16" customWidth="1"/>
    <col min="11276" max="11277" width="11" style="16" customWidth="1"/>
    <col min="11278" max="11278" width="17.6328125" style="16" customWidth="1"/>
    <col min="11279" max="11514" width="9" style="16"/>
    <col min="11515" max="11515" width="5" style="16" customWidth="1"/>
    <col min="11516" max="11516" width="11.90625" style="16" customWidth="1"/>
    <col min="11517" max="11517" width="4.7265625" style="16" customWidth="1"/>
    <col min="11518" max="11518" width="6.7265625" style="16" customWidth="1"/>
    <col min="11519" max="11519" width="6.36328125" style="16" customWidth="1"/>
    <col min="11520" max="11520" width="15.26953125" style="16" customWidth="1"/>
    <col min="11521" max="11521" width="90.36328125" style="16" customWidth="1"/>
    <col min="11522" max="11522" width="21.7265625" style="16" customWidth="1"/>
    <col min="11523" max="11523" width="60.36328125" style="16" customWidth="1"/>
    <col min="11524" max="11524" width="8.453125" style="16" customWidth="1"/>
    <col min="11525" max="11525" width="26.90625" style="16" customWidth="1"/>
    <col min="11526" max="11526" width="5" style="16" customWidth="1"/>
    <col min="11527" max="11527" width="13.7265625" style="16" customWidth="1"/>
    <col min="11528" max="11528" width="96.7265625" style="16" customWidth="1"/>
    <col min="11529" max="11530" width="9.08984375" style="16" customWidth="1"/>
    <col min="11531" max="11531" width="9.7265625" style="16" customWidth="1"/>
    <col min="11532" max="11533" width="11" style="16" customWidth="1"/>
    <col min="11534" max="11534" width="17.6328125" style="16" customWidth="1"/>
    <col min="11535" max="11770" width="9" style="16"/>
    <col min="11771" max="11771" width="5" style="16" customWidth="1"/>
    <col min="11772" max="11772" width="11.90625" style="16" customWidth="1"/>
    <col min="11773" max="11773" width="4.7265625" style="16" customWidth="1"/>
    <col min="11774" max="11774" width="6.7265625" style="16" customWidth="1"/>
    <col min="11775" max="11775" width="6.36328125" style="16" customWidth="1"/>
    <col min="11776" max="11776" width="15.26953125" style="16" customWidth="1"/>
    <col min="11777" max="11777" width="90.36328125" style="16" customWidth="1"/>
    <col min="11778" max="11778" width="21.7265625" style="16" customWidth="1"/>
    <col min="11779" max="11779" width="60.36328125" style="16" customWidth="1"/>
    <col min="11780" max="11780" width="8.453125" style="16" customWidth="1"/>
    <col min="11781" max="11781" width="26.90625" style="16" customWidth="1"/>
    <col min="11782" max="11782" width="5" style="16" customWidth="1"/>
    <col min="11783" max="11783" width="13.7265625" style="16" customWidth="1"/>
    <col min="11784" max="11784" width="96.7265625" style="16" customWidth="1"/>
    <col min="11785" max="11786" width="9.08984375" style="16" customWidth="1"/>
    <col min="11787" max="11787" width="9.7265625" style="16" customWidth="1"/>
    <col min="11788" max="11789" width="11" style="16" customWidth="1"/>
    <col min="11790" max="11790" width="17.6328125" style="16" customWidth="1"/>
    <col min="11791" max="12026" width="9" style="16"/>
    <col min="12027" max="12027" width="5" style="16" customWidth="1"/>
    <col min="12028" max="12028" width="11.90625" style="16" customWidth="1"/>
    <col min="12029" max="12029" width="4.7265625" style="16" customWidth="1"/>
    <col min="12030" max="12030" width="6.7265625" style="16" customWidth="1"/>
    <col min="12031" max="12031" width="6.36328125" style="16" customWidth="1"/>
    <col min="12032" max="12032" width="15.26953125" style="16" customWidth="1"/>
    <col min="12033" max="12033" width="90.36328125" style="16" customWidth="1"/>
    <col min="12034" max="12034" width="21.7265625" style="16" customWidth="1"/>
    <col min="12035" max="12035" width="60.36328125" style="16" customWidth="1"/>
    <col min="12036" max="12036" width="8.453125" style="16" customWidth="1"/>
    <col min="12037" max="12037" width="26.90625" style="16" customWidth="1"/>
    <col min="12038" max="12038" width="5" style="16" customWidth="1"/>
    <col min="12039" max="12039" width="13.7265625" style="16" customWidth="1"/>
    <col min="12040" max="12040" width="96.7265625" style="16" customWidth="1"/>
    <col min="12041" max="12042" width="9.08984375" style="16" customWidth="1"/>
    <col min="12043" max="12043" width="9.7265625" style="16" customWidth="1"/>
    <col min="12044" max="12045" width="11" style="16" customWidth="1"/>
    <col min="12046" max="12046" width="17.6328125" style="16" customWidth="1"/>
    <col min="12047" max="12282" width="9" style="16"/>
    <col min="12283" max="12283" width="5" style="16" customWidth="1"/>
    <col min="12284" max="12284" width="11.90625" style="16" customWidth="1"/>
    <col min="12285" max="12285" width="4.7265625" style="16" customWidth="1"/>
    <col min="12286" max="12286" width="6.7265625" style="16" customWidth="1"/>
    <col min="12287" max="12287" width="6.36328125" style="16" customWidth="1"/>
    <col min="12288" max="12288" width="15.26953125" style="16" customWidth="1"/>
    <col min="12289" max="12289" width="90.36328125" style="16" customWidth="1"/>
    <col min="12290" max="12290" width="21.7265625" style="16" customWidth="1"/>
    <col min="12291" max="12291" width="60.36328125" style="16" customWidth="1"/>
    <col min="12292" max="12292" width="8.453125" style="16" customWidth="1"/>
    <col min="12293" max="12293" width="26.90625" style="16" customWidth="1"/>
    <col min="12294" max="12294" width="5" style="16" customWidth="1"/>
    <col min="12295" max="12295" width="13.7265625" style="16" customWidth="1"/>
    <col min="12296" max="12296" width="96.7265625" style="16" customWidth="1"/>
    <col min="12297" max="12298" width="9.08984375" style="16" customWidth="1"/>
    <col min="12299" max="12299" width="9.7265625" style="16" customWidth="1"/>
    <col min="12300" max="12301" width="11" style="16" customWidth="1"/>
    <col min="12302" max="12302" width="17.6328125" style="16" customWidth="1"/>
    <col min="12303" max="12538" width="9" style="16"/>
    <col min="12539" max="12539" width="5" style="16" customWidth="1"/>
    <col min="12540" max="12540" width="11.90625" style="16" customWidth="1"/>
    <col min="12541" max="12541" width="4.7265625" style="16" customWidth="1"/>
    <col min="12542" max="12542" width="6.7265625" style="16" customWidth="1"/>
    <col min="12543" max="12543" width="6.36328125" style="16" customWidth="1"/>
    <col min="12544" max="12544" width="15.26953125" style="16" customWidth="1"/>
    <col min="12545" max="12545" width="90.36328125" style="16" customWidth="1"/>
    <col min="12546" max="12546" width="21.7265625" style="16" customWidth="1"/>
    <col min="12547" max="12547" width="60.36328125" style="16" customWidth="1"/>
    <col min="12548" max="12548" width="8.453125" style="16" customWidth="1"/>
    <col min="12549" max="12549" width="26.90625" style="16" customWidth="1"/>
    <col min="12550" max="12550" width="5" style="16" customWidth="1"/>
    <col min="12551" max="12551" width="13.7265625" style="16" customWidth="1"/>
    <col min="12552" max="12552" width="96.7265625" style="16" customWidth="1"/>
    <col min="12553" max="12554" width="9.08984375" style="16" customWidth="1"/>
    <col min="12555" max="12555" width="9.7265625" style="16" customWidth="1"/>
    <col min="12556" max="12557" width="11" style="16" customWidth="1"/>
    <col min="12558" max="12558" width="17.6328125" style="16" customWidth="1"/>
    <col min="12559" max="12794" width="9" style="16"/>
    <col min="12795" max="12795" width="5" style="16" customWidth="1"/>
    <col min="12796" max="12796" width="11.90625" style="16" customWidth="1"/>
    <col min="12797" max="12797" width="4.7265625" style="16" customWidth="1"/>
    <col min="12798" max="12798" width="6.7265625" style="16" customWidth="1"/>
    <col min="12799" max="12799" width="6.36328125" style="16" customWidth="1"/>
    <col min="12800" max="12800" width="15.26953125" style="16" customWidth="1"/>
    <col min="12801" max="12801" width="90.36328125" style="16" customWidth="1"/>
    <col min="12802" max="12802" width="21.7265625" style="16" customWidth="1"/>
    <col min="12803" max="12803" width="60.36328125" style="16" customWidth="1"/>
    <col min="12804" max="12804" width="8.453125" style="16" customWidth="1"/>
    <col min="12805" max="12805" width="26.90625" style="16" customWidth="1"/>
    <col min="12806" max="12806" width="5" style="16" customWidth="1"/>
    <col min="12807" max="12807" width="13.7265625" style="16" customWidth="1"/>
    <col min="12808" max="12808" width="96.7265625" style="16" customWidth="1"/>
    <col min="12809" max="12810" width="9.08984375" style="16" customWidth="1"/>
    <col min="12811" max="12811" width="9.7265625" style="16" customWidth="1"/>
    <col min="12812" max="12813" width="11" style="16" customWidth="1"/>
    <col min="12814" max="12814" width="17.6328125" style="16" customWidth="1"/>
    <col min="12815" max="13050" width="9" style="16"/>
    <col min="13051" max="13051" width="5" style="16" customWidth="1"/>
    <col min="13052" max="13052" width="11.90625" style="16" customWidth="1"/>
    <col min="13053" max="13053" width="4.7265625" style="16" customWidth="1"/>
    <col min="13054" max="13054" width="6.7265625" style="16" customWidth="1"/>
    <col min="13055" max="13055" width="6.36328125" style="16" customWidth="1"/>
    <col min="13056" max="13056" width="15.26953125" style="16" customWidth="1"/>
    <col min="13057" max="13057" width="90.36328125" style="16" customWidth="1"/>
    <col min="13058" max="13058" width="21.7265625" style="16" customWidth="1"/>
    <col min="13059" max="13059" width="60.36328125" style="16" customWidth="1"/>
    <col min="13060" max="13060" width="8.453125" style="16" customWidth="1"/>
    <col min="13061" max="13061" width="26.90625" style="16" customWidth="1"/>
    <col min="13062" max="13062" width="5" style="16" customWidth="1"/>
    <col min="13063" max="13063" width="13.7265625" style="16" customWidth="1"/>
    <col min="13064" max="13064" width="96.7265625" style="16" customWidth="1"/>
    <col min="13065" max="13066" width="9.08984375" style="16" customWidth="1"/>
    <col min="13067" max="13067" width="9.7265625" style="16" customWidth="1"/>
    <col min="13068" max="13069" width="11" style="16" customWidth="1"/>
    <col min="13070" max="13070" width="17.6328125" style="16" customWidth="1"/>
    <col min="13071" max="13306" width="9" style="16"/>
    <col min="13307" max="13307" width="5" style="16" customWidth="1"/>
    <col min="13308" max="13308" width="11.90625" style="16" customWidth="1"/>
    <col min="13309" max="13309" width="4.7265625" style="16" customWidth="1"/>
    <col min="13310" max="13310" width="6.7265625" style="16" customWidth="1"/>
    <col min="13311" max="13311" width="6.36328125" style="16" customWidth="1"/>
    <col min="13312" max="13312" width="15.26953125" style="16" customWidth="1"/>
    <col min="13313" max="13313" width="90.36328125" style="16" customWidth="1"/>
    <col min="13314" max="13314" width="21.7265625" style="16" customWidth="1"/>
    <col min="13315" max="13315" width="60.36328125" style="16" customWidth="1"/>
    <col min="13316" max="13316" width="8.453125" style="16" customWidth="1"/>
    <col min="13317" max="13317" width="26.90625" style="16" customWidth="1"/>
    <col min="13318" max="13318" width="5" style="16" customWidth="1"/>
    <col min="13319" max="13319" width="13.7265625" style="16" customWidth="1"/>
    <col min="13320" max="13320" width="96.7265625" style="16" customWidth="1"/>
    <col min="13321" max="13322" width="9.08984375" style="16" customWidth="1"/>
    <col min="13323" max="13323" width="9.7265625" style="16" customWidth="1"/>
    <col min="13324" max="13325" width="11" style="16" customWidth="1"/>
    <col min="13326" max="13326" width="17.6328125" style="16" customWidth="1"/>
    <col min="13327" max="13562" width="9" style="16"/>
    <col min="13563" max="13563" width="5" style="16" customWidth="1"/>
    <col min="13564" max="13564" width="11.90625" style="16" customWidth="1"/>
    <col min="13565" max="13565" width="4.7265625" style="16" customWidth="1"/>
    <col min="13566" max="13566" width="6.7265625" style="16" customWidth="1"/>
    <col min="13567" max="13567" width="6.36328125" style="16" customWidth="1"/>
    <col min="13568" max="13568" width="15.26953125" style="16" customWidth="1"/>
    <col min="13569" max="13569" width="90.36328125" style="16" customWidth="1"/>
    <col min="13570" max="13570" width="21.7265625" style="16" customWidth="1"/>
    <col min="13571" max="13571" width="60.36328125" style="16" customWidth="1"/>
    <col min="13572" max="13572" width="8.453125" style="16" customWidth="1"/>
    <col min="13573" max="13573" width="26.90625" style="16" customWidth="1"/>
    <col min="13574" max="13574" width="5" style="16" customWidth="1"/>
    <col min="13575" max="13575" width="13.7265625" style="16" customWidth="1"/>
    <col min="13576" max="13576" width="96.7265625" style="16" customWidth="1"/>
    <col min="13577" max="13578" width="9.08984375" style="16" customWidth="1"/>
    <col min="13579" max="13579" width="9.7265625" style="16" customWidth="1"/>
    <col min="13580" max="13581" width="11" style="16" customWidth="1"/>
    <col min="13582" max="13582" width="17.6328125" style="16" customWidth="1"/>
    <col min="13583" max="13818" width="9" style="16"/>
    <col min="13819" max="13819" width="5" style="16" customWidth="1"/>
    <col min="13820" max="13820" width="11.90625" style="16" customWidth="1"/>
    <col min="13821" max="13821" width="4.7265625" style="16" customWidth="1"/>
    <col min="13822" max="13822" width="6.7265625" style="16" customWidth="1"/>
    <col min="13823" max="13823" width="6.36328125" style="16" customWidth="1"/>
    <col min="13824" max="13824" width="15.26953125" style="16" customWidth="1"/>
    <col min="13825" max="13825" width="90.36328125" style="16" customWidth="1"/>
    <col min="13826" max="13826" width="21.7265625" style="16" customWidth="1"/>
    <col min="13827" max="13827" width="60.36328125" style="16" customWidth="1"/>
    <col min="13828" max="13828" width="8.453125" style="16" customWidth="1"/>
    <col min="13829" max="13829" width="26.90625" style="16" customWidth="1"/>
    <col min="13830" max="13830" width="5" style="16" customWidth="1"/>
    <col min="13831" max="13831" width="13.7265625" style="16" customWidth="1"/>
    <col min="13832" max="13832" width="96.7265625" style="16" customWidth="1"/>
    <col min="13833" max="13834" width="9.08984375" style="16" customWidth="1"/>
    <col min="13835" max="13835" width="9.7265625" style="16" customWidth="1"/>
    <col min="13836" max="13837" width="11" style="16" customWidth="1"/>
    <col min="13838" max="13838" width="17.6328125" style="16" customWidth="1"/>
    <col min="13839" max="14074" width="9" style="16"/>
    <col min="14075" max="14075" width="5" style="16" customWidth="1"/>
    <col min="14076" max="14076" width="11.90625" style="16" customWidth="1"/>
    <col min="14077" max="14077" width="4.7265625" style="16" customWidth="1"/>
    <col min="14078" max="14078" width="6.7265625" style="16" customWidth="1"/>
    <col min="14079" max="14079" width="6.36328125" style="16" customWidth="1"/>
    <col min="14080" max="14080" width="15.26953125" style="16" customWidth="1"/>
    <col min="14081" max="14081" width="90.36328125" style="16" customWidth="1"/>
    <col min="14082" max="14082" width="21.7265625" style="16" customWidth="1"/>
    <col min="14083" max="14083" width="60.36328125" style="16" customWidth="1"/>
    <col min="14084" max="14084" width="8.453125" style="16" customWidth="1"/>
    <col min="14085" max="14085" width="26.90625" style="16" customWidth="1"/>
    <col min="14086" max="14086" width="5" style="16" customWidth="1"/>
    <col min="14087" max="14087" width="13.7265625" style="16" customWidth="1"/>
    <col min="14088" max="14088" width="96.7265625" style="16" customWidth="1"/>
    <col min="14089" max="14090" width="9.08984375" style="16" customWidth="1"/>
    <col min="14091" max="14091" width="9.7265625" style="16" customWidth="1"/>
    <col min="14092" max="14093" width="11" style="16" customWidth="1"/>
    <col min="14094" max="14094" width="17.6328125" style="16" customWidth="1"/>
    <col min="14095" max="14330" width="9" style="16"/>
    <col min="14331" max="14331" width="5" style="16" customWidth="1"/>
    <col min="14332" max="14332" width="11.90625" style="16" customWidth="1"/>
    <col min="14333" max="14333" width="4.7265625" style="16" customWidth="1"/>
    <col min="14334" max="14334" width="6.7265625" style="16" customWidth="1"/>
    <col min="14335" max="14335" width="6.36328125" style="16" customWidth="1"/>
    <col min="14336" max="14336" width="15.26953125" style="16" customWidth="1"/>
    <col min="14337" max="14337" width="90.36328125" style="16" customWidth="1"/>
    <col min="14338" max="14338" width="21.7265625" style="16" customWidth="1"/>
    <col min="14339" max="14339" width="60.36328125" style="16" customWidth="1"/>
    <col min="14340" max="14340" width="8.453125" style="16" customWidth="1"/>
    <col min="14341" max="14341" width="26.90625" style="16" customWidth="1"/>
    <col min="14342" max="14342" width="5" style="16" customWidth="1"/>
    <col min="14343" max="14343" width="13.7265625" style="16" customWidth="1"/>
    <col min="14344" max="14344" width="96.7265625" style="16" customWidth="1"/>
    <col min="14345" max="14346" width="9.08984375" style="16" customWidth="1"/>
    <col min="14347" max="14347" width="9.7265625" style="16" customWidth="1"/>
    <col min="14348" max="14349" width="11" style="16" customWidth="1"/>
    <col min="14350" max="14350" width="17.6328125" style="16" customWidth="1"/>
    <col min="14351" max="14586" width="9" style="16"/>
    <col min="14587" max="14587" width="5" style="16" customWidth="1"/>
    <col min="14588" max="14588" width="11.90625" style="16" customWidth="1"/>
    <col min="14589" max="14589" width="4.7265625" style="16" customWidth="1"/>
    <col min="14590" max="14590" width="6.7265625" style="16" customWidth="1"/>
    <col min="14591" max="14591" width="6.36328125" style="16" customWidth="1"/>
    <col min="14592" max="14592" width="15.26953125" style="16" customWidth="1"/>
    <col min="14593" max="14593" width="90.36328125" style="16" customWidth="1"/>
    <col min="14594" max="14594" width="21.7265625" style="16" customWidth="1"/>
    <col min="14595" max="14595" width="60.36328125" style="16" customWidth="1"/>
    <col min="14596" max="14596" width="8.453125" style="16" customWidth="1"/>
    <col min="14597" max="14597" width="26.90625" style="16" customWidth="1"/>
    <col min="14598" max="14598" width="5" style="16" customWidth="1"/>
    <col min="14599" max="14599" width="13.7265625" style="16" customWidth="1"/>
    <col min="14600" max="14600" width="96.7265625" style="16" customWidth="1"/>
    <col min="14601" max="14602" width="9.08984375" style="16" customWidth="1"/>
    <col min="14603" max="14603" width="9.7265625" style="16" customWidth="1"/>
    <col min="14604" max="14605" width="11" style="16" customWidth="1"/>
    <col min="14606" max="14606" width="17.6328125" style="16" customWidth="1"/>
    <col min="14607" max="14842" width="9" style="16"/>
    <col min="14843" max="14843" width="5" style="16" customWidth="1"/>
    <col min="14844" max="14844" width="11.90625" style="16" customWidth="1"/>
    <col min="14845" max="14845" width="4.7265625" style="16" customWidth="1"/>
    <col min="14846" max="14846" width="6.7265625" style="16" customWidth="1"/>
    <col min="14847" max="14847" width="6.36328125" style="16" customWidth="1"/>
    <col min="14848" max="14848" width="15.26953125" style="16" customWidth="1"/>
    <col min="14849" max="14849" width="90.36328125" style="16" customWidth="1"/>
    <col min="14850" max="14850" width="21.7265625" style="16" customWidth="1"/>
    <col min="14851" max="14851" width="60.36328125" style="16" customWidth="1"/>
    <col min="14852" max="14852" width="8.453125" style="16" customWidth="1"/>
    <col min="14853" max="14853" width="26.90625" style="16" customWidth="1"/>
    <col min="14854" max="14854" width="5" style="16" customWidth="1"/>
    <col min="14855" max="14855" width="13.7265625" style="16" customWidth="1"/>
    <col min="14856" max="14856" width="96.7265625" style="16" customWidth="1"/>
    <col min="14857" max="14858" width="9.08984375" style="16" customWidth="1"/>
    <col min="14859" max="14859" width="9.7265625" style="16" customWidth="1"/>
    <col min="14860" max="14861" width="11" style="16" customWidth="1"/>
    <col min="14862" max="14862" width="17.6328125" style="16" customWidth="1"/>
    <col min="14863" max="15098" width="9" style="16"/>
    <col min="15099" max="15099" width="5" style="16" customWidth="1"/>
    <col min="15100" max="15100" width="11.90625" style="16" customWidth="1"/>
    <col min="15101" max="15101" width="4.7265625" style="16" customWidth="1"/>
    <col min="15102" max="15102" width="6.7265625" style="16" customWidth="1"/>
    <col min="15103" max="15103" width="6.36328125" style="16" customWidth="1"/>
    <col min="15104" max="15104" width="15.26953125" style="16" customWidth="1"/>
    <col min="15105" max="15105" width="90.36328125" style="16" customWidth="1"/>
    <col min="15106" max="15106" width="21.7265625" style="16" customWidth="1"/>
    <col min="15107" max="15107" width="60.36328125" style="16" customWidth="1"/>
    <col min="15108" max="15108" width="8.453125" style="16" customWidth="1"/>
    <col min="15109" max="15109" width="26.90625" style="16" customWidth="1"/>
    <col min="15110" max="15110" width="5" style="16" customWidth="1"/>
    <col min="15111" max="15111" width="13.7265625" style="16" customWidth="1"/>
    <col min="15112" max="15112" width="96.7265625" style="16" customWidth="1"/>
    <col min="15113" max="15114" width="9.08984375" style="16" customWidth="1"/>
    <col min="15115" max="15115" width="9.7265625" style="16" customWidth="1"/>
    <col min="15116" max="15117" width="11" style="16" customWidth="1"/>
    <col min="15118" max="15118" width="17.6328125" style="16" customWidth="1"/>
    <col min="15119" max="15354" width="9" style="16"/>
    <col min="15355" max="15355" width="5" style="16" customWidth="1"/>
    <col min="15356" max="15356" width="11.90625" style="16" customWidth="1"/>
    <col min="15357" max="15357" width="4.7265625" style="16" customWidth="1"/>
    <col min="15358" max="15358" width="6.7265625" style="16" customWidth="1"/>
    <col min="15359" max="15359" width="6.36328125" style="16" customWidth="1"/>
    <col min="15360" max="15360" width="15.26953125" style="16" customWidth="1"/>
    <col min="15361" max="15361" width="90.36328125" style="16" customWidth="1"/>
    <col min="15362" max="15362" width="21.7265625" style="16" customWidth="1"/>
    <col min="15363" max="15363" width="60.36328125" style="16" customWidth="1"/>
    <col min="15364" max="15364" width="8.453125" style="16" customWidth="1"/>
    <col min="15365" max="15365" width="26.90625" style="16" customWidth="1"/>
    <col min="15366" max="15366" width="5" style="16" customWidth="1"/>
    <col min="15367" max="15367" width="13.7265625" style="16" customWidth="1"/>
    <col min="15368" max="15368" width="96.7265625" style="16" customWidth="1"/>
    <col min="15369" max="15370" width="9.08984375" style="16" customWidth="1"/>
    <col min="15371" max="15371" width="9.7265625" style="16" customWidth="1"/>
    <col min="15372" max="15373" width="11" style="16" customWidth="1"/>
    <col min="15374" max="15374" width="17.6328125" style="16" customWidth="1"/>
    <col min="15375" max="15610" width="9" style="16"/>
    <col min="15611" max="15611" width="5" style="16" customWidth="1"/>
    <col min="15612" max="15612" width="11.90625" style="16" customWidth="1"/>
    <col min="15613" max="15613" width="4.7265625" style="16" customWidth="1"/>
    <col min="15614" max="15614" width="6.7265625" style="16" customWidth="1"/>
    <col min="15615" max="15615" width="6.36328125" style="16" customWidth="1"/>
    <col min="15616" max="15616" width="15.26953125" style="16" customWidth="1"/>
    <col min="15617" max="15617" width="90.36328125" style="16" customWidth="1"/>
    <col min="15618" max="15618" width="21.7265625" style="16" customWidth="1"/>
    <col min="15619" max="15619" width="60.36328125" style="16" customWidth="1"/>
    <col min="15620" max="15620" width="8.453125" style="16" customWidth="1"/>
    <col min="15621" max="15621" width="26.90625" style="16" customWidth="1"/>
    <col min="15622" max="15622" width="5" style="16" customWidth="1"/>
    <col min="15623" max="15623" width="13.7265625" style="16" customWidth="1"/>
    <col min="15624" max="15624" width="96.7265625" style="16" customWidth="1"/>
    <col min="15625" max="15626" width="9.08984375" style="16" customWidth="1"/>
    <col min="15627" max="15627" width="9.7265625" style="16" customWidth="1"/>
    <col min="15628" max="15629" width="11" style="16" customWidth="1"/>
    <col min="15630" max="15630" width="17.6328125" style="16" customWidth="1"/>
    <col min="15631" max="15866" width="9" style="16"/>
    <col min="15867" max="15867" width="5" style="16" customWidth="1"/>
    <col min="15868" max="15868" width="11.90625" style="16" customWidth="1"/>
    <col min="15869" max="15869" width="4.7265625" style="16" customWidth="1"/>
    <col min="15870" max="15870" width="6.7265625" style="16" customWidth="1"/>
    <col min="15871" max="15871" width="6.36328125" style="16" customWidth="1"/>
    <col min="15872" max="15872" width="15.26953125" style="16" customWidth="1"/>
    <col min="15873" max="15873" width="90.36328125" style="16" customWidth="1"/>
    <col min="15874" max="15874" width="21.7265625" style="16" customWidth="1"/>
    <col min="15875" max="15875" width="60.36328125" style="16" customWidth="1"/>
    <col min="15876" max="15876" width="8.453125" style="16" customWidth="1"/>
    <col min="15877" max="15877" width="26.90625" style="16" customWidth="1"/>
    <col min="15878" max="15878" width="5" style="16" customWidth="1"/>
    <col min="15879" max="15879" width="13.7265625" style="16" customWidth="1"/>
    <col min="15880" max="15880" width="96.7265625" style="16" customWidth="1"/>
    <col min="15881" max="15882" width="9.08984375" style="16" customWidth="1"/>
    <col min="15883" max="15883" width="9.7265625" style="16" customWidth="1"/>
    <col min="15884" max="15885" width="11" style="16" customWidth="1"/>
    <col min="15886" max="15886" width="17.6328125" style="16" customWidth="1"/>
    <col min="15887" max="16122" width="9" style="16"/>
    <col min="16123" max="16123" width="5" style="16" customWidth="1"/>
    <col min="16124" max="16124" width="11.90625" style="16" customWidth="1"/>
    <col min="16125" max="16125" width="4.7265625" style="16" customWidth="1"/>
    <col min="16126" max="16126" width="6.7265625" style="16" customWidth="1"/>
    <col min="16127" max="16127" width="6.36328125" style="16" customWidth="1"/>
    <col min="16128" max="16128" width="15.26953125" style="16" customWidth="1"/>
    <col min="16129" max="16129" width="90.36328125" style="16" customWidth="1"/>
    <col min="16130" max="16130" width="21.7265625" style="16" customWidth="1"/>
    <col min="16131" max="16131" width="60.36328125" style="16" customWidth="1"/>
    <col min="16132" max="16132" width="8.453125" style="16" customWidth="1"/>
    <col min="16133" max="16133" width="26.90625" style="16" customWidth="1"/>
    <col min="16134" max="16134" width="5" style="16" customWidth="1"/>
    <col min="16135" max="16135" width="13.7265625" style="16" customWidth="1"/>
    <col min="16136" max="16136" width="96.7265625" style="16" customWidth="1"/>
    <col min="16137" max="16138" width="9.08984375" style="16" customWidth="1"/>
    <col min="16139" max="16139" width="9.7265625" style="16" customWidth="1"/>
    <col min="16140" max="16141" width="11" style="16" customWidth="1"/>
    <col min="16142" max="16142" width="17.6328125" style="16" customWidth="1"/>
    <col min="16143" max="16384" width="9" style="16"/>
  </cols>
  <sheetData>
    <row r="1" spans="1:16" ht="30.75" customHeight="1" x14ac:dyDescent="0.25">
      <c r="A1" s="152" t="s">
        <v>3759</v>
      </c>
      <c r="B1" s="152"/>
      <c r="C1" s="152"/>
      <c r="D1" s="152"/>
      <c r="E1" s="152"/>
      <c r="F1" s="152"/>
      <c r="G1" s="152"/>
      <c r="H1" s="152"/>
      <c r="I1" s="152"/>
      <c r="J1" s="152"/>
      <c r="K1" s="152"/>
      <c r="L1" s="152"/>
      <c r="M1" s="152"/>
      <c r="N1" s="152"/>
      <c r="O1" s="152"/>
      <c r="P1" s="152"/>
    </row>
    <row r="2" spans="1:16" s="7" customFormat="1" ht="36" x14ac:dyDescent="0.25">
      <c r="A2" s="2" t="s">
        <v>0</v>
      </c>
      <c r="B2" s="2" t="s">
        <v>1</v>
      </c>
      <c r="C2" s="2" t="s">
        <v>2</v>
      </c>
      <c r="D2" s="2" t="s">
        <v>3</v>
      </c>
      <c r="E2" s="2" t="s">
        <v>4</v>
      </c>
      <c r="F2" s="2" t="s">
        <v>5</v>
      </c>
      <c r="G2" s="2" t="s">
        <v>6</v>
      </c>
      <c r="H2" s="2" t="s">
        <v>7</v>
      </c>
      <c r="I2" s="2" t="s">
        <v>8</v>
      </c>
      <c r="J2" s="2" t="s">
        <v>9</v>
      </c>
      <c r="K2" s="2" t="s">
        <v>10</v>
      </c>
      <c r="L2" s="2" t="s">
        <v>11</v>
      </c>
      <c r="M2" s="2" t="s">
        <v>12</v>
      </c>
      <c r="N2" s="80" t="s">
        <v>3557</v>
      </c>
      <c r="O2" s="80" t="s">
        <v>13</v>
      </c>
      <c r="P2" s="32" t="s">
        <v>3558</v>
      </c>
    </row>
    <row r="3" spans="1:16" ht="36" x14ac:dyDescent="0.25">
      <c r="A3" s="170" t="s">
        <v>465</v>
      </c>
      <c r="B3" s="170" t="s">
        <v>15</v>
      </c>
      <c r="C3" s="49" t="s">
        <v>466</v>
      </c>
      <c r="D3" s="49" t="s">
        <v>17</v>
      </c>
      <c r="E3" s="49" t="s">
        <v>467</v>
      </c>
      <c r="F3" s="49" t="s">
        <v>19</v>
      </c>
      <c r="G3" s="49" t="s">
        <v>468</v>
      </c>
      <c r="H3" s="49" t="s">
        <v>21</v>
      </c>
      <c r="I3" s="49" t="s">
        <v>3295</v>
      </c>
      <c r="J3" s="49" t="s">
        <v>105</v>
      </c>
      <c r="K3" s="49" t="s">
        <v>23</v>
      </c>
      <c r="L3" s="49" t="s">
        <v>106</v>
      </c>
      <c r="M3" s="170">
        <v>15</v>
      </c>
      <c r="N3" s="171">
        <v>55.25</v>
      </c>
      <c r="O3" s="171">
        <v>40.25</v>
      </c>
      <c r="P3" s="156"/>
    </row>
    <row r="4" spans="1:16" ht="25" customHeight="1" x14ac:dyDescent="0.25">
      <c r="A4" s="162"/>
      <c r="B4" s="162"/>
      <c r="C4" s="49" t="s">
        <v>3562</v>
      </c>
      <c r="D4" s="49" t="s">
        <v>26</v>
      </c>
      <c r="E4" s="49" t="s">
        <v>471</v>
      </c>
      <c r="F4" s="49" t="s">
        <v>472</v>
      </c>
      <c r="G4" s="49" t="s">
        <v>473</v>
      </c>
      <c r="H4" s="49" t="s">
        <v>351</v>
      </c>
      <c r="I4" s="49" t="s">
        <v>3210</v>
      </c>
      <c r="J4" s="49" t="s">
        <v>474</v>
      </c>
      <c r="K4" s="49" t="s">
        <v>23</v>
      </c>
      <c r="L4" s="49" t="s">
        <v>24</v>
      </c>
      <c r="M4" s="162"/>
      <c r="N4" s="173"/>
      <c r="O4" s="173"/>
      <c r="P4" s="156"/>
    </row>
    <row r="5" spans="1:16" ht="25" customHeight="1" x14ac:dyDescent="0.25">
      <c r="A5" s="162"/>
      <c r="B5" s="162"/>
      <c r="C5" s="49" t="s">
        <v>475</v>
      </c>
      <c r="D5" s="49" t="s">
        <v>26</v>
      </c>
      <c r="E5" s="49" t="s">
        <v>48</v>
      </c>
      <c r="F5" s="49" t="s">
        <v>476</v>
      </c>
      <c r="G5" s="49" t="s">
        <v>477</v>
      </c>
      <c r="H5" s="49" t="s">
        <v>67</v>
      </c>
      <c r="I5" s="49" t="s">
        <v>3210</v>
      </c>
      <c r="J5" s="49" t="s">
        <v>31</v>
      </c>
      <c r="K5" s="49" t="s">
        <v>68</v>
      </c>
      <c r="L5" s="49" t="s">
        <v>23</v>
      </c>
      <c r="M5" s="162"/>
      <c r="N5" s="173"/>
      <c r="O5" s="173"/>
      <c r="P5" s="156"/>
    </row>
    <row r="6" spans="1:16" ht="25" customHeight="1" x14ac:dyDescent="0.25">
      <c r="A6" s="163"/>
      <c r="B6" s="163"/>
      <c r="C6" s="49" t="s">
        <v>478</v>
      </c>
      <c r="D6" s="49" t="s">
        <v>26</v>
      </c>
      <c r="E6" s="49" t="s">
        <v>53</v>
      </c>
      <c r="F6" s="49" t="s">
        <v>479</v>
      </c>
      <c r="G6" s="49" t="s">
        <v>480</v>
      </c>
      <c r="H6" s="49" t="s">
        <v>481</v>
      </c>
      <c r="I6" s="49" t="s">
        <v>3210</v>
      </c>
      <c r="J6" s="49" t="s">
        <v>72</v>
      </c>
      <c r="K6" s="49" t="s">
        <v>482</v>
      </c>
      <c r="L6" s="49" t="s">
        <v>23</v>
      </c>
      <c r="M6" s="163"/>
      <c r="N6" s="172"/>
      <c r="O6" s="172"/>
      <c r="P6" s="156"/>
    </row>
    <row r="7" spans="1:16" ht="25" customHeight="1" x14ac:dyDescent="0.25">
      <c r="A7" s="170" t="s">
        <v>900</v>
      </c>
      <c r="B7" s="170" t="s">
        <v>100</v>
      </c>
      <c r="C7" s="49" t="s">
        <v>901</v>
      </c>
      <c r="D7" s="49" t="s">
        <v>26</v>
      </c>
      <c r="E7" s="49" t="s">
        <v>902</v>
      </c>
      <c r="F7" s="49" t="s">
        <v>835</v>
      </c>
      <c r="G7" s="49" t="s">
        <v>29</v>
      </c>
      <c r="H7" s="49" t="s">
        <v>44</v>
      </c>
      <c r="I7" s="49" t="s">
        <v>3272</v>
      </c>
      <c r="J7" s="49" t="s">
        <v>567</v>
      </c>
      <c r="K7" s="49" t="s">
        <v>274</v>
      </c>
      <c r="L7" s="49" t="s">
        <v>23</v>
      </c>
      <c r="M7" s="170">
        <v>10</v>
      </c>
      <c r="N7" s="171">
        <v>12</v>
      </c>
      <c r="O7" s="171">
        <v>0</v>
      </c>
      <c r="P7" s="156"/>
    </row>
    <row r="8" spans="1:16" ht="25" customHeight="1" x14ac:dyDescent="0.25">
      <c r="A8" s="163"/>
      <c r="B8" s="163"/>
      <c r="C8" s="49" t="s">
        <v>903</v>
      </c>
      <c r="D8" s="49" t="s">
        <v>121</v>
      </c>
      <c r="E8" s="49" t="s">
        <v>124</v>
      </c>
      <c r="F8" s="49" t="s">
        <v>322</v>
      </c>
      <c r="G8" s="49" t="s">
        <v>29</v>
      </c>
      <c r="H8" s="49" t="s">
        <v>442</v>
      </c>
      <c r="I8" s="49" t="s">
        <v>3367</v>
      </c>
      <c r="J8" s="49" t="s">
        <v>124</v>
      </c>
      <c r="K8" s="49" t="s">
        <v>482</v>
      </c>
      <c r="L8" s="49" t="s">
        <v>23</v>
      </c>
      <c r="M8" s="163"/>
      <c r="N8" s="172"/>
      <c r="O8" s="172"/>
      <c r="P8" s="156"/>
    </row>
    <row r="9" spans="1:16" ht="36" x14ac:dyDescent="0.25">
      <c r="A9" s="170" t="s">
        <v>444</v>
      </c>
      <c r="B9" s="170" t="s">
        <v>15</v>
      </c>
      <c r="C9" s="49" t="s">
        <v>445</v>
      </c>
      <c r="D9" s="49" t="s">
        <v>17</v>
      </c>
      <c r="E9" s="49" t="s">
        <v>446</v>
      </c>
      <c r="F9" s="49" t="s">
        <v>19</v>
      </c>
      <c r="G9" s="49" t="s">
        <v>447</v>
      </c>
      <c r="H9" s="49" t="s">
        <v>21</v>
      </c>
      <c r="I9" s="49" t="s">
        <v>3559</v>
      </c>
      <c r="J9" s="49" t="s">
        <v>105</v>
      </c>
      <c r="K9" s="49" t="s">
        <v>23</v>
      </c>
      <c r="L9" s="49" t="s">
        <v>106</v>
      </c>
      <c r="M9" s="170">
        <v>30</v>
      </c>
      <c r="N9" s="171">
        <v>48.5</v>
      </c>
      <c r="O9" s="171">
        <v>18.5</v>
      </c>
      <c r="P9" s="156"/>
    </row>
    <row r="10" spans="1:16" ht="25" customHeight="1" x14ac:dyDescent="0.25">
      <c r="A10" s="163"/>
      <c r="B10" s="163"/>
      <c r="C10" s="49" t="s">
        <v>448</v>
      </c>
      <c r="D10" s="49" t="s">
        <v>40</v>
      </c>
      <c r="E10" s="49" t="s">
        <v>449</v>
      </c>
      <c r="F10" s="49" t="s">
        <v>70</v>
      </c>
      <c r="G10" s="49" t="s">
        <v>450</v>
      </c>
      <c r="H10" s="49" t="s">
        <v>222</v>
      </c>
      <c r="I10" s="49" t="s">
        <v>3560</v>
      </c>
      <c r="J10" s="49" t="s">
        <v>399</v>
      </c>
      <c r="K10" s="49" t="s">
        <v>400</v>
      </c>
      <c r="L10" s="49" t="s">
        <v>23</v>
      </c>
      <c r="M10" s="163"/>
      <c r="N10" s="172"/>
      <c r="O10" s="172"/>
      <c r="P10" s="156"/>
    </row>
    <row r="11" spans="1:16" ht="24" x14ac:dyDescent="0.25">
      <c r="A11" s="170" t="s">
        <v>456</v>
      </c>
      <c r="B11" s="170" t="s">
        <v>15</v>
      </c>
      <c r="C11" s="49" t="s">
        <v>457</v>
      </c>
      <c r="D11" s="49" t="s">
        <v>17</v>
      </c>
      <c r="E11" s="49" t="s">
        <v>458</v>
      </c>
      <c r="F11" s="49" t="s">
        <v>109</v>
      </c>
      <c r="G11" s="49" t="s">
        <v>459</v>
      </c>
      <c r="H11" s="49" t="s">
        <v>21</v>
      </c>
      <c r="I11" s="49" t="s">
        <v>3205</v>
      </c>
      <c r="J11" s="49" t="s">
        <v>91</v>
      </c>
      <c r="K11" s="49" t="s">
        <v>92</v>
      </c>
      <c r="L11" s="49" t="s">
        <v>23</v>
      </c>
      <c r="M11" s="170">
        <v>30</v>
      </c>
      <c r="N11" s="171">
        <v>30</v>
      </c>
      <c r="O11" s="171">
        <v>0</v>
      </c>
      <c r="P11" s="156"/>
    </row>
    <row r="12" spans="1:16" ht="25" customHeight="1" x14ac:dyDescent="0.25">
      <c r="A12" s="162"/>
      <c r="B12" s="162"/>
      <c r="C12" s="49" t="s">
        <v>3561</v>
      </c>
      <c r="D12" s="49" t="s">
        <v>17</v>
      </c>
      <c r="E12" s="49" t="s">
        <v>460</v>
      </c>
      <c r="F12" s="49" t="s">
        <v>98</v>
      </c>
      <c r="G12" s="49" t="s">
        <v>461</v>
      </c>
      <c r="H12" s="49" t="s">
        <v>21</v>
      </c>
      <c r="I12" s="49" t="s">
        <v>3205</v>
      </c>
      <c r="J12" s="49" t="s">
        <v>91</v>
      </c>
      <c r="K12" s="49" t="s">
        <v>92</v>
      </c>
      <c r="L12" s="49" t="s">
        <v>23</v>
      </c>
      <c r="M12" s="162"/>
      <c r="N12" s="173"/>
      <c r="O12" s="173"/>
      <c r="P12" s="156"/>
    </row>
    <row r="13" spans="1:16" ht="25" customHeight="1" x14ac:dyDescent="0.25">
      <c r="A13" s="163"/>
      <c r="B13" s="163"/>
      <c r="C13" s="49" t="s">
        <v>462</v>
      </c>
      <c r="D13" s="49" t="s">
        <v>17</v>
      </c>
      <c r="E13" s="49" t="s">
        <v>463</v>
      </c>
      <c r="F13" s="49" t="s">
        <v>95</v>
      </c>
      <c r="G13" s="49" t="s">
        <v>464</v>
      </c>
      <c r="H13" s="49" t="s">
        <v>21</v>
      </c>
      <c r="I13" s="49" t="s">
        <v>3205</v>
      </c>
      <c r="J13" s="49" t="s">
        <v>91</v>
      </c>
      <c r="K13" s="49" t="s">
        <v>92</v>
      </c>
      <c r="L13" s="49" t="s">
        <v>23</v>
      </c>
      <c r="M13" s="163"/>
      <c r="N13" s="172"/>
      <c r="O13" s="172"/>
      <c r="P13" s="156"/>
    </row>
    <row r="14" spans="1:16" ht="36" x14ac:dyDescent="0.25">
      <c r="A14" s="170" t="s">
        <v>483</v>
      </c>
      <c r="B14" s="170" t="s">
        <v>15</v>
      </c>
      <c r="C14" s="49" t="s">
        <v>484</v>
      </c>
      <c r="D14" s="49" t="s">
        <v>17</v>
      </c>
      <c r="E14" s="49" t="s">
        <v>485</v>
      </c>
      <c r="F14" s="49" t="s">
        <v>89</v>
      </c>
      <c r="G14" s="49" t="s">
        <v>486</v>
      </c>
      <c r="H14" s="49" t="s">
        <v>21</v>
      </c>
      <c r="I14" s="49" t="s">
        <v>3563</v>
      </c>
      <c r="J14" s="49" t="s">
        <v>105</v>
      </c>
      <c r="K14" s="49" t="s">
        <v>23</v>
      </c>
      <c r="L14" s="49" t="s">
        <v>106</v>
      </c>
      <c r="M14" s="170">
        <v>30</v>
      </c>
      <c r="N14" s="171">
        <v>55.2</v>
      </c>
      <c r="O14" s="171">
        <v>25.2</v>
      </c>
      <c r="P14" s="156"/>
    </row>
    <row r="15" spans="1:16" ht="25" customHeight="1" x14ac:dyDescent="0.25">
      <c r="A15" s="163"/>
      <c r="B15" s="163"/>
      <c r="C15" s="49" t="s">
        <v>488</v>
      </c>
      <c r="D15" s="49" t="s">
        <v>40</v>
      </c>
      <c r="E15" s="49" t="s">
        <v>489</v>
      </c>
      <c r="F15" s="49" t="s">
        <v>490</v>
      </c>
      <c r="G15" s="49" t="s">
        <v>491</v>
      </c>
      <c r="H15" s="49" t="s">
        <v>111</v>
      </c>
      <c r="I15" s="49" t="s">
        <v>3242</v>
      </c>
      <c r="J15" s="49" t="s">
        <v>492</v>
      </c>
      <c r="K15" s="49" t="s">
        <v>23</v>
      </c>
      <c r="L15" s="49" t="s">
        <v>487</v>
      </c>
      <c r="M15" s="163"/>
      <c r="N15" s="172"/>
      <c r="O15" s="172"/>
      <c r="P15" s="156"/>
    </row>
    <row r="16" spans="1:16" ht="25" customHeight="1" x14ac:dyDescent="0.25">
      <c r="A16" s="170" t="s">
        <v>493</v>
      </c>
      <c r="B16" s="170" t="s">
        <v>15</v>
      </c>
      <c r="C16" s="49" t="s">
        <v>494</v>
      </c>
      <c r="D16" s="49" t="s">
        <v>17</v>
      </c>
      <c r="E16" s="49" t="s">
        <v>495</v>
      </c>
      <c r="F16" s="49" t="s">
        <v>95</v>
      </c>
      <c r="G16" s="49" t="s">
        <v>496</v>
      </c>
      <c r="H16" s="49" t="s">
        <v>21</v>
      </c>
      <c r="I16" s="49" t="s">
        <v>3564</v>
      </c>
      <c r="J16" s="49" t="s">
        <v>91</v>
      </c>
      <c r="K16" s="49" t="s">
        <v>92</v>
      </c>
      <c r="L16" s="49" t="s">
        <v>23</v>
      </c>
      <c r="M16" s="170">
        <v>30</v>
      </c>
      <c r="N16" s="171">
        <v>36</v>
      </c>
      <c r="O16" s="171">
        <v>4.5</v>
      </c>
      <c r="P16" s="156"/>
    </row>
    <row r="17" spans="1:16" ht="25" customHeight="1" x14ac:dyDescent="0.25">
      <c r="A17" s="162"/>
      <c r="B17" s="162"/>
      <c r="C17" s="49" t="s">
        <v>498</v>
      </c>
      <c r="D17" s="49" t="s">
        <v>17</v>
      </c>
      <c r="E17" s="49" t="s">
        <v>499</v>
      </c>
      <c r="F17" s="49" t="s">
        <v>95</v>
      </c>
      <c r="G17" s="49" t="s">
        <v>257</v>
      </c>
      <c r="H17" s="49" t="s">
        <v>21</v>
      </c>
      <c r="I17" s="49" t="s">
        <v>3565</v>
      </c>
      <c r="J17" s="49" t="s">
        <v>91</v>
      </c>
      <c r="K17" s="49" t="s">
        <v>92</v>
      </c>
      <c r="L17" s="49" t="s">
        <v>23</v>
      </c>
      <c r="M17" s="162"/>
      <c r="N17" s="173"/>
      <c r="O17" s="173"/>
      <c r="P17" s="156"/>
    </row>
    <row r="18" spans="1:16" ht="25" customHeight="1" x14ac:dyDescent="0.25">
      <c r="A18" s="162"/>
      <c r="B18" s="162"/>
      <c r="C18" s="49" t="s">
        <v>500</v>
      </c>
      <c r="D18" s="49" t="s">
        <v>17</v>
      </c>
      <c r="E18" s="49" t="s">
        <v>424</v>
      </c>
      <c r="F18" s="49" t="s">
        <v>89</v>
      </c>
      <c r="G18" s="49" t="s">
        <v>501</v>
      </c>
      <c r="H18" s="49" t="s">
        <v>21</v>
      </c>
      <c r="I18" s="49" t="s">
        <v>3566</v>
      </c>
      <c r="J18" s="49" t="s">
        <v>91</v>
      </c>
      <c r="K18" s="49" t="s">
        <v>92</v>
      </c>
      <c r="L18" s="49" t="s">
        <v>23</v>
      </c>
      <c r="M18" s="162"/>
      <c r="N18" s="173"/>
      <c r="O18" s="173"/>
      <c r="P18" s="156"/>
    </row>
    <row r="19" spans="1:16" ht="36" x14ac:dyDescent="0.25">
      <c r="A19" s="162"/>
      <c r="B19" s="162"/>
      <c r="C19" s="49" t="s">
        <v>502</v>
      </c>
      <c r="D19" s="49" t="s">
        <v>17</v>
      </c>
      <c r="E19" s="49" t="s">
        <v>503</v>
      </c>
      <c r="F19" s="49" t="s">
        <v>214</v>
      </c>
      <c r="G19" s="49" t="s">
        <v>504</v>
      </c>
      <c r="H19" s="49" t="s">
        <v>84</v>
      </c>
      <c r="I19" s="49" t="s">
        <v>3567</v>
      </c>
      <c r="J19" s="49" t="s">
        <v>105</v>
      </c>
      <c r="K19" s="49" t="s">
        <v>23</v>
      </c>
      <c r="L19" s="49" t="s">
        <v>497</v>
      </c>
      <c r="M19" s="162"/>
      <c r="N19" s="173"/>
      <c r="O19" s="173"/>
      <c r="P19" s="156"/>
    </row>
    <row r="20" spans="1:16" ht="25" customHeight="1" x14ac:dyDescent="0.25">
      <c r="A20" s="162"/>
      <c r="B20" s="162"/>
      <c r="C20" s="49" t="s">
        <v>505</v>
      </c>
      <c r="D20" s="49" t="s">
        <v>26</v>
      </c>
      <c r="E20" s="49" t="s">
        <v>383</v>
      </c>
      <c r="F20" s="49" t="s">
        <v>506</v>
      </c>
      <c r="G20" s="49" t="s">
        <v>507</v>
      </c>
      <c r="H20" s="49" t="s">
        <v>222</v>
      </c>
      <c r="I20" s="49" t="s">
        <v>3210</v>
      </c>
      <c r="J20" s="49" t="s">
        <v>31</v>
      </c>
      <c r="K20" s="49">
        <v>0.75</v>
      </c>
      <c r="L20" s="49" t="s">
        <v>23</v>
      </c>
      <c r="M20" s="162"/>
      <c r="N20" s="173"/>
      <c r="O20" s="173"/>
      <c r="P20" s="156"/>
    </row>
    <row r="21" spans="1:16" ht="25" customHeight="1" x14ac:dyDescent="0.25">
      <c r="A21" s="163"/>
      <c r="B21" s="163"/>
      <c r="C21" s="49" t="s">
        <v>508</v>
      </c>
      <c r="D21" s="49" t="s">
        <v>26</v>
      </c>
      <c r="E21" s="49" t="s">
        <v>509</v>
      </c>
      <c r="F21" s="49" t="s">
        <v>308</v>
      </c>
      <c r="G21" s="49" t="s">
        <v>510</v>
      </c>
      <c r="H21" s="49" t="s">
        <v>264</v>
      </c>
      <c r="I21" s="49" t="s">
        <v>3210</v>
      </c>
      <c r="J21" s="49" t="s">
        <v>31</v>
      </c>
      <c r="K21" s="49">
        <v>0.75</v>
      </c>
      <c r="L21" s="49" t="s">
        <v>23</v>
      </c>
      <c r="M21" s="163"/>
      <c r="N21" s="172"/>
      <c r="O21" s="172"/>
      <c r="P21" s="156"/>
    </row>
    <row r="22" spans="1:16" ht="25" customHeight="1" x14ac:dyDescent="0.25">
      <c r="A22" s="170" t="s">
        <v>511</v>
      </c>
      <c r="B22" s="170" t="s">
        <v>100</v>
      </c>
      <c r="C22" s="49" t="s">
        <v>512</v>
      </c>
      <c r="D22" s="49" t="s">
        <v>17</v>
      </c>
      <c r="E22" s="49" t="s">
        <v>513</v>
      </c>
      <c r="F22" s="49" t="s">
        <v>19</v>
      </c>
      <c r="G22" s="49" t="s">
        <v>514</v>
      </c>
      <c r="H22" s="49" t="s">
        <v>21</v>
      </c>
      <c r="I22" s="49" t="s">
        <v>3281</v>
      </c>
      <c r="J22" s="49" t="s">
        <v>91</v>
      </c>
      <c r="K22" s="49" t="s">
        <v>92</v>
      </c>
      <c r="L22" s="49" t="s">
        <v>23</v>
      </c>
      <c r="M22" s="170">
        <v>20</v>
      </c>
      <c r="N22" s="171">
        <v>20</v>
      </c>
      <c r="O22" s="171">
        <v>0</v>
      </c>
      <c r="P22" s="156"/>
    </row>
    <row r="23" spans="1:16" ht="25" customHeight="1" x14ac:dyDescent="0.25">
      <c r="A23" s="163"/>
      <c r="B23" s="163"/>
      <c r="C23" s="49" t="s">
        <v>515</v>
      </c>
      <c r="D23" s="49" t="s">
        <v>17</v>
      </c>
      <c r="E23" s="49" t="s">
        <v>516</v>
      </c>
      <c r="F23" s="49" t="s">
        <v>95</v>
      </c>
      <c r="G23" s="49" t="s">
        <v>517</v>
      </c>
      <c r="H23" s="49" t="s">
        <v>21</v>
      </c>
      <c r="I23" s="49" t="s">
        <v>3281</v>
      </c>
      <c r="J23" s="49" t="s">
        <v>91</v>
      </c>
      <c r="K23" s="49" t="s">
        <v>92</v>
      </c>
      <c r="L23" s="49" t="s">
        <v>23</v>
      </c>
      <c r="M23" s="163"/>
      <c r="N23" s="172"/>
      <c r="O23" s="172"/>
      <c r="P23" s="156"/>
    </row>
    <row r="24" spans="1:16" ht="25" customHeight="1" x14ac:dyDescent="0.25">
      <c r="A24" s="170" t="s">
        <v>518</v>
      </c>
      <c r="B24" s="170" t="s">
        <v>100</v>
      </c>
      <c r="C24" s="49" t="s">
        <v>519</v>
      </c>
      <c r="D24" s="49" t="s">
        <v>17</v>
      </c>
      <c r="E24" s="49" t="s">
        <v>376</v>
      </c>
      <c r="F24" s="49" t="s">
        <v>89</v>
      </c>
      <c r="G24" s="49" t="s">
        <v>520</v>
      </c>
      <c r="H24" s="49" t="s">
        <v>21</v>
      </c>
      <c r="I24" s="49" t="s">
        <v>3257</v>
      </c>
      <c r="J24" s="49" t="s">
        <v>91</v>
      </c>
      <c r="K24" s="49" t="s">
        <v>92</v>
      </c>
      <c r="L24" s="49" t="s">
        <v>23</v>
      </c>
      <c r="M24" s="170">
        <v>20</v>
      </c>
      <c r="N24" s="171">
        <v>20</v>
      </c>
      <c r="O24" s="171">
        <v>0</v>
      </c>
      <c r="P24" s="156"/>
    </row>
    <row r="25" spans="1:16" ht="25" customHeight="1" x14ac:dyDescent="0.25">
      <c r="A25" s="163"/>
      <c r="B25" s="163"/>
      <c r="C25" s="49" t="s">
        <v>521</v>
      </c>
      <c r="D25" s="49" t="s">
        <v>17</v>
      </c>
      <c r="E25" s="49" t="s">
        <v>522</v>
      </c>
      <c r="F25" s="49" t="s">
        <v>95</v>
      </c>
      <c r="G25" s="49" t="s">
        <v>523</v>
      </c>
      <c r="H25" s="49" t="s">
        <v>21</v>
      </c>
      <c r="I25" s="49" t="s">
        <v>3281</v>
      </c>
      <c r="J25" s="49" t="s">
        <v>91</v>
      </c>
      <c r="K25" s="49" t="s">
        <v>92</v>
      </c>
      <c r="L25" s="49" t="s">
        <v>23</v>
      </c>
      <c r="M25" s="163"/>
      <c r="N25" s="172"/>
      <c r="O25" s="172"/>
      <c r="P25" s="156"/>
    </row>
    <row r="26" spans="1:16" ht="25" customHeight="1" x14ac:dyDescent="0.25">
      <c r="A26" s="170" t="s">
        <v>524</v>
      </c>
      <c r="B26" s="170" t="s">
        <v>525</v>
      </c>
      <c r="C26" s="49" t="s">
        <v>526</v>
      </c>
      <c r="D26" s="49" t="s">
        <v>121</v>
      </c>
      <c r="E26" s="49" t="s">
        <v>527</v>
      </c>
      <c r="F26" s="49" t="s">
        <v>528</v>
      </c>
      <c r="G26" s="49" t="s">
        <v>529</v>
      </c>
      <c r="H26" s="49" t="s">
        <v>50</v>
      </c>
      <c r="I26" s="49" t="s">
        <v>3375</v>
      </c>
      <c r="J26" s="49" t="s">
        <v>124</v>
      </c>
      <c r="K26" s="49" t="s">
        <v>45</v>
      </c>
      <c r="L26" s="49" t="s">
        <v>23</v>
      </c>
      <c r="M26" s="170">
        <v>40</v>
      </c>
      <c r="N26" s="171">
        <v>100.9624</v>
      </c>
      <c r="O26" s="171">
        <v>9.1999999999999993</v>
      </c>
      <c r="P26" s="156"/>
    </row>
    <row r="27" spans="1:16" ht="25" customHeight="1" x14ac:dyDescent="0.25">
      <c r="A27" s="162"/>
      <c r="B27" s="162"/>
      <c r="C27" s="49" t="s">
        <v>531</v>
      </c>
      <c r="D27" s="49" t="s">
        <v>121</v>
      </c>
      <c r="E27" s="49" t="s">
        <v>532</v>
      </c>
      <c r="F27" s="49" t="s">
        <v>397</v>
      </c>
      <c r="G27" s="49" t="s">
        <v>533</v>
      </c>
      <c r="H27" s="49" t="s">
        <v>534</v>
      </c>
      <c r="I27" s="49" t="s">
        <v>3568</v>
      </c>
      <c r="J27" s="49" t="s">
        <v>124</v>
      </c>
      <c r="K27" s="49" t="s">
        <v>535</v>
      </c>
      <c r="L27" s="49" t="s">
        <v>23</v>
      </c>
      <c r="M27" s="162"/>
      <c r="N27" s="173"/>
      <c r="O27" s="173"/>
      <c r="P27" s="156"/>
    </row>
    <row r="28" spans="1:16" ht="25" customHeight="1" x14ac:dyDescent="0.25">
      <c r="A28" s="162"/>
      <c r="B28" s="162"/>
      <c r="C28" s="49" t="s">
        <v>536</v>
      </c>
      <c r="D28" s="49" t="s">
        <v>121</v>
      </c>
      <c r="E28" s="49" t="s">
        <v>537</v>
      </c>
      <c r="F28" s="49" t="s">
        <v>49</v>
      </c>
      <c r="G28" s="49" t="s">
        <v>538</v>
      </c>
      <c r="H28" s="49" t="s">
        <v>534</v>
      </c>
      <c r="I28" s="49" t="s">
        <v>3569</v>
      </c>
      <c r="J28" s="49" t="s">
        <v>124</v>
      </c>
      <c r="K28" s="49" t="s">
        <v>539</v>
      </c>
      <c r="L28" s="49" t="s">
        <v>23</v>
      </c>
      <c r="M28" s="162"/>
      <c r="N28" s="173"/>
      <c r="O28" s="173"/>
      <c r="P28" s="156"/>
    </row>
    <row r="29" spans="1:16" ht="25" customHeight="1" x14ac:dyDescent="0.25">
      <c r="A29" s="162"/>
      <c r="B29" s="162"/>
      <c r="C29" s="49" t="s">
        <v>540</v>
      </c>
      <c r="D29" s="49" t="s">
        <v>541</v>
      </c>
      <c r="E29" s="49" t="s">
        <v>542</v>
      </c>
      <c r="F29" s="49" t="s">
        <v>543</v>
      </c>
      <c r="G29" s="49" t="s">
        <v>544</v>
      </c>
      <c r="H29" s="49" t="s">
        <v>111</v>
      </c>
      <c r="I29" s="49" t="s">
        <v>3570</v>
      </c>
      <c r="J29" s="49" t="s">
        <v>399</v>
      </c>
      <c r="K29" s="49" t="s">
        <v>545</v>
      </c>
      <c r="L29" s="49" t="s">
        <v>23</v>
      </c>
      <c r="M29" s="162"/>
      <c r="N29" s="173"/>
      <c r="O29" s="173"/>
      <c r="P29" s="156"/>
    </row>
    <row r="30" spans="1:16" ht="33.75" customHeight="1" x14ac:dyDescent="0.25">
      <c r="A30" s="162"/>
      <c r="B30" s="162"/>
      <c r="C30" s="49" t="s">
        <v>536</v>
      </c>
      <c r="D30" s="49" t="s">
        <v>541</v>
      </c>
      <c r="E30" s="49" t="s">
        <v>542</v>
      </c>
      <c r="F30" s="49" t="s">
        <v>546</v>
      </c>
      <c r="G30" s="49" t="s">
        <v>547</v>
      </c>
      <c r="H30" s="49" t="s">
        <v>534</v>
      </c>
      <c r="I30" s="49" t="s">
        <v>3571</v>
      </c>
      <c r="J30" s="49" t="s">
        <v>399</v>
      </c>
      <c r="K30" s="49" t="s">
        <v>548</v>
      </c>
      <c r="L30" s="49" t="s">
        <v>23</v>
      </c>
      <c r="M30" s="162"/>
      <c r="N30" s="173"/>
      <c r="O30" s="173"/>
      <c r="P30" s="156"/>
    </row>
    <row r="31" spans="1:16" ht="25" customHeight="1" x14ac:dyDescent="0.25">
      <c r="A31" s="163"/>
      <c r="B31" s="163"/>
      <c r="C31" s="49" t="s">
        <v>488</v>
      </c>
      <c r="D31" s="49" t="s">
        <v>40</v>
      </c>
      <c r="E31" s="49" t="s">
        <v>489</v>
      </c>
      <c r="F31" s="49" t="s">
        <v>490</v>
      </c>
      <c r="G31" s="49" t="s">
        <v>491</v>
      </c>
      <c r="H31" s="49" t="s">
        <v>30</v>
      </c>
      <c r="I31" s="49" t="s">
        <v>3242</v>
      </c>
      <c r="J31" s="49" t="s">
        <v>492</v>
      </c>
      <c r="K31" s="49" t="s">
        <v>23</v>
      </c>
      <c r="L31" s="49" t="s">
        <v>530</v>
      </c>
      <c r="M31" s="163"/>
      <c r="N31" s="172"/>
      <c r="O31" s="172"/>
      <c r="P31" s="156"/>
    </row>
    <row r="32" spans="1:16" ht="24" x14ac:dyDescent="0.25">
      <c r="A32" s="170" t="s">
        <v>549</v>
      </c>
      <c r="B32" s="170" t="s">
        <v>15</v>
      </c>
      <c r="C32" s="49" t="s">
        <v>550</v>
      </c>
      <c r="D32" s="49" t="s">
        <v>17</v>
      </c>
      <c r="E32" s="49" t="s">
        <v>136</v>
      </c>
      <c r="F32" s="49" t="s">
        <v>180</v>
      </c>
      <c r="G32" s="49" t="s">
        <v>551</v>
      </c>
      <c r="H32" s="49" t="s">
        <v>21</v>
      </c>
      <c r="I32" s="49" t="s">
        <v>3572</v>
      </c>
      <c r="J32" s="49" t="s">
        <v>138</v>
      </c>
      <c r="K32" s="49" t="s">
        <v>133</v>
      </c>
      <c r="L32" s="49" t="s">
        <v>23</v>
      </c>
      <c r="M32" s="170">
        <v>30</v>
      </c>
      <c r="N32" s="171">
        <v>35</v>
      </c>
      <c r="O32" s="171">
        <v>5</v>
      </c>
      <c r="P32" s="156"/>
    </row>
    <row r="33" spans="1:16" ht="48" x14ac:dyDescent="0.25">
      <c r="A33" s="163"/>
      <c r="B33" s="163"/>
      <c r="C33" s="49" t="s">
        <v>552</v>
      </c>
      <c r="D33" s="49" t="s">
        <v>17</v>
      </c>
      <c r="E33" s="49" t="s">
        <v>553</v>
      </c>
      <c r="F33" s="49" t="s">
        <v>187</v>
      </c>
      <c r="G33" s="49" t="s">
        <v>554</v>
      </c>
      <c r="H33" s="49" t="s">
        <v>21</v>
      </c>
      <c r="I33" s="49" t="s">
        <v>3287</v>
      </c>
      <c r="J33" s="49" t="s">
        <v>105</v>
      </c>
      <c r="K33" s="49" t="s">
        <v>23</v>
      </c>
      <c r="L33" s="49" t="s">
        <v>106</v>
      </c>
      <c r="M33" s="163"/>
      <c r="N33" s="172"/>
      <c r="O33" s="172"/>
      <c r="P33" s="156"/>
    </row>
    <row r="34" spans="1:16" ht="36" x14ac:dyDescent="0.25">
      <c r="A34" s="49" t="s">
        <v>555</v>
      </c>
      <c r="B34" s="49" t="s">
        <v>100</v>
      </c>
      <c r="C34" s="49" t="s">
        <v>556</v>
      </c>
      <c r="D34" s="49" t="s">
        <v>17</v>
      </c>
      <c r="E34" s="49" t="s">
        <v>557</v>
      </c>
      <c r="F34" s="49" t="s">
        <v>214</v>
      </c>
      <c r="G34" s="49" t="s">
        <v>486</v>
      </c>
      <c r="H34" s="49" t="s">
        <v>21</v>
      </c>
      <c r="I34" s="49" t="s">
        <v>3281</v>
      </c>
      <c r="J34" s="49" t="s">
        <v>105</v>
      </c>
      <c r="K34" s="49" t="s">
        <v>23</v>
      </c>
      <c r="L34" s="49" t="s">
        <v>106</v>
      </c>
      <c r="M34" s="49">
        <v>20</v>
      </c>
      <c r="N34" s="85">
        <v>30</v>
      </c>
      <c r="O34" s="85">
        <v>10</v>
      </c>
      <c r="P34" s="49"/>
    </row>
    <row r="35" spans="1:16" ht="24" x14ac:dyDescent="0.25">
      <c r="A35" s="170" t="s">
        <v>558</v>
      </c>
      <c r="B35" s="170" t="s">
        <v>100</v>
      </c>
      <c r="C35" s="49" t="s">
        <v>559</v>
      </c>
      <c r="D35" s="49" t="s">
        <v>17</v>
      </c>
      <c r="E35" s="49" t="s">
        <v>560</v>
      </c>
      <c r="F35" s="49" t="s">
        <v>180</v>
      </c>
      <c r="G35" s="49" t="s">
        <v>561</v>
      </c>
      <c r="H35" s="49" t="s">
        <v>21</v>
      </c>
      <c r="I35" s="49" t="s">
        <v>3257</v>
      </c>
      <c r="J35" s="49" t="s">
        <v>22</v>
      </c>
      <c r="K35" s="49" t="s">
        <v>23</v>
      </c>
      <c r="L35" s="49" t="s">
        <v>24</v>
      </c>
      <c r="M35" s="170">
        <v>20</v>
      </c>
      <c r="N35" s="171">
        <v>33.6</v>
      </c>
      <c r="O35" s="171">
        <v>13.6</v>
      </c>
      <c r="P35" s="156"/>
    </row>
    <row r="36" spans="1:16" ht="36" x14ac:dyDescent="0.25">
      <c r="A36" s="162"/>
      <c r="B36" s="162"/>
      <c r="C36" s="49" t="s">
        <v>563</v>
      </c>
      <c r="D36" s="49" t="s">
        <v>121</v>
      </c>
      <c r="E36" s="49" t="s">
        <v>537</v>
      </c>
      <c r="F36" s="49" t="s">
        <v>564</v>
      </c>
      <c r="G36" s="49" t="s">
        <v>565</v>
      </c>
      <c r="H36" s="49" t="s">
        <v>566</v>
      </c>
      <c r="I36" s="49" t="s">
        <v>3573</v>
      </c>
      <c r="J36" s="49" t="s">
        <v>567</v>
      </c>
      <c r="K36" s="49" t="s">
        <v>568</v>
      </c>
      <c r="L36" s="49" t="s">
        <v>23</v>
      </c>
      <c r="M36" s="162"/>
      <c r="N36" s="173"/>
      <c r="O36" s="173"/>
      <c r="P36" s="156"/>
    </row>
    <row r="37" spans="1:16" ht="25" customHeight="1" x14ac:dyDescent="0.25">
      <c r="A37" s="162"/>
      <c r="B37" s="162"/>
      <c r="C37" s="49" t="s">
        <v>569</v>
      </c>
      <c r="D37" s="49" t="s">
        <v>121</v>
      </c>
      <c r="E37" s="49" t="s">
        <v>527</v>
      </c>
      <c r="F37" s="49" t="s">
        <v>570</v>
      </c>
      <c r="G37" s="49" t="s">
        <v>571</v>
      </c>
      <c r="H37" s="49" t="s">
        <v>264</v>
      </c>
      <c r="I37" s="49" t="s">
        <v>3375</v>
      </c>
      <c r="J37" s="49" t="s">
        <v>567</v>
      </c>
      <c r="K37" s="49" t="s">
        <v>45</v>
      </c>
      <c r="L37" s="49" t="s">
        <v>23</v>
      </c>
      <c r="M37" s="162"/>
      <c r="N37" s="173"/>
      <c r="O37" s="173"/>
      <c r="P37" s="156"/>
    </row>
    <row r="38" spans="1:16" ht="36" x14ac:dyDescent="0.25">
      <c r="A38" s="163"/>
      <c r="B38" s="163"/>
      <c r="C38" s="49" t="s">
        <v>572</v>
      </c>
      <c r="D38" s="49" t="s">
        <v>541</v>
      </c>
      <c r="E38" s="49" t="s">
        <v>542</v>
      </c>
      <c r="F38" s="49" t="s">
        <v>573</v>
      </c>
      <c r="G38" s="49" t="s">
        <v>574</v>
      </c>
      <c r="H38" s="49" t="s">
        <v>264</v>
      </c>
      <c r="I38" s="49" t="s">
        <v>3422</v>
      </c>
      <c r="J38" s="49" t="s">
        <v>399</v>
      </c>
      <c r="K38" s="49" t="s">
        <v>92</v>
      </c>
      <c r="L38" s="49" t="s">
        <v>23</v>
      </c>
      <c r="M38" s="163"/>
      <c r="N38" s="172"/>
      <c r="O38" s="172"/>
      <c r="P38" s="156"/>
    </row>
    <row r="39" spans="1:16" ht="25" customHeight="1" x14ac:dyDescent="0.25">
      <c r="A39" s="170" t="s">
        <v>575</v>
      </c>
      <c r="B39" s="170" t="s">
        <v>100</v>
      </c>
      <c r="C39" s="49" t="s">
        <v>576</v>
      </c>
      <c r="D39" s="49" t="s">
        <v>17</v>
      </c>
      <c r="E39" s="49" t="s">
        <v>577</v>
      </c>
      <c r="F39" s="49" t="s">
        <v>272</v>
      </c>
      <c r="G39" s="49" t="s">
        <v>578</v>
      </c>
      <c r="H39" s="49" t="s">
        <v>21</v>
      </c>
      <c r="I39" s="49" t="s">
        <v>3295</v>
      </c>
      <c r="J39" s="49" t="s">
        <v>91</v>
      </c>
      <c r="K39" s="49" t="s">
        <v>92</v>
      </c>
      <c r="L39" s="49" t="s">
        <v>23</v>
      </c>
      <c r="M39" s="170">
        <v>20</v>
      </c>
      <c r="N39" s="171">
        <v>58</v>
      </c>
      <c r="O39" s="171">
        <v>37</v>
      </c>
      <c r="P39" s="156"/>
    </row>
    <row r="40" spans="1:16" ht="25" customHeight="1" x14ac:dyDescent="0.25">
      <c r="A40" s="162"/>
      <c r="B40" s="162"/>
      <c r="C40" s="49" t="s">
        <v>580</v>
      </c>
      <c r="D40" s="49" t="s">
        <v>17</v>
      </c>
      <c r="E40" s="49" t="s">
        <v>581</v>
      </c>
      <c r="F40" s="49" t="s">
        <v>272</v>
      </c>
      <c r="G40" s="49" t="s">
        <v>582</v>
      </c>
      <c r="H40" s="49" t="s">
        <v>21</v>
      </c>
      <c r="I40" s="49" t="s">
        <v>3208</v>
      </c>
      <c r="J40" s="49" t="s">
        <v>132</v>
      </c>
      <c r="K40" s="49" t="s">
        <v>133</v>
      </c>
      <c r="L40" s="49" t="s">
        <v>23</v>
      </c>
      <c r="M40" s="162"/>
      <c r="N40" s="173"/>
      <c r="O40" s="173"/>
      <c r="P40" s="156"/>
    </row>
    <row r="41" spans="1:16" ht="25" customHeight="1" x14ac:dyDescent="0.25">
      <c r="A41" s="162"/>
      <c r="B41" s="162"/>
      <c r="C41" s="49" t="s">
        <v>583</v>
      </c>
      <c r="D41" s="49" t="s">
        <v>17</v>
      </c>
      <c r="E41" s="49" t="s">
        <v>581</v>
      </c>
      <c r="F41" s="49" t="s">
        <v>109</v>
      </c>
      <c r="G41" s="49" t="s">
        <v>582</v>
      </c>
      <c r="H41" s="49" t="s">
        <v>21</v>
      </c>
      <c r="I41" s="49" t="s">
        <v>3208</v>
      </c>
      <c r="J41" s="49" t="s">
        <v>132</v>
      </c>
      <c r="K41" s="49" t="s">
        <v>133</v>
      </c>
      <c r="L41" s="49" t="s">
        <v>23</v>
      </c>
      <c r="M41" s="162"/>
      <c r="N41" s="173"/>
      <c r="O41" s="173"/>
      <c r="P41" s="156"/>
    </row>
    <row r="42" spans="1:16" ht="25" customHeight="1" x14ac:dyDescent="0.25">
      <c r="A42" s="162"/>
      <c r="B42" s="162"/>
      <c r="C42" s="49" t="s">
        <v>584</v>
      </c>
      <c r="D42" s="49" t="s">
        <v>26</v>
      </c>
      <c r="E42" s="49" t="s">
        <v>585</v>
      </c>
      <c r="F42" s="49" t="s">
        <v>250</v>
      </c>
      <c r="G42" s="49" t="s">
        <v>586</v>
      </c>
      <c r="H42" s="49" t="s">
        <v>351</v>
      </c>
      <c r="I42" s="49" t="s">
        <v>3210</v>
      </c>
      <c r="J42" s="49" t="s">
        <v>474</v>
      </c>
      <c r="K42" s="49" t="s">
        <v>23</v>
      </c>
      <c r="L42" s="49" t="s">
        <v>24</v>
      </c>
      <c r="M42" s="162"/>
      <c r="N42" s="173"/>
      <c r="O42" s="173"/>
      <c r="P42" s="156"/>
    </row>
    <row r="43" spans="1:16" ht="25" customHeight="1" x14ac:dyDescent="0.25">
      <c r="A43" s="162"/>
      <c r="B43" s="162"/>
      <c r="C43" s="49" t="s">
        <v>587</v>
      </c>
      <c r="D43" s="49" t="s">
        <v>40</v>
      </c>
      <c r="E43" s="49" t="s">
        <v>588</v>
      </c>
      <c r="F43" s="49" t="s">
        <v>589</v>
      </c>
      <c r="G43" s="49" t="s">
        <v>590</v>
      </c>
      <c r="H43" s="49" t="s">
        <v>36</v>
      </c>
      <c r="I43" s="49" t="s">
        <v>3513</v>
      </c>
      <c r="J43" s="49" t="s">
        <v>399</v>
      </c>
      <c r="K43" s="49" t="s">
        <v>591</v>
      </c>
      <c r="L43" s="49" t="s">
        <v>23</v>
      </c>
      <c r="M43" s="162"/>
      <c r="N43" s="173"/>
      <c r="O43" s="173"/>
      <c r="P43" s="156"/>
    </row>
    <row r="44" spans="1:16" ht="25" customHeight="1" x14ac:dyDescent="0.25">
      <c r="A44" s="163"/>
      <c r="B44" s="163"/>
      <c r="C44" s="49" t="s">
        <v>592</v>
      </c>
      <c r="D44" s="49" t="s">
        <v>40</v>
      </c>
      <c r="E44" s="49" t="s">
        <v>593</v>
      </c>
      <c r="F44" s="49" t="s">
        <v>345</v>
      </c>
      <c r="G44" s="49" t="s">
        <v>594</v>
      </c>
      <c r="H44" s="49" t="s">
        <v>595</v>
      </c>
      <c r="I44" s="49" t="s">
        <v>3574</v>
      </c>
      <c r="J44" s="49" t="s">
        <v>596</v>
      </c>
      <c r="K44" s="49" t="s">
        <v>23</v>
      </c>
      <c r="L44" s="49" t="s">
        <v>597</v>
      </c>
      <c r="M44" s="163"/>
      <c r="N44" s="172"/>
      <c r="O44" s="172"/>
      <c r="P44" s="156"/>
    </row>
    <row r="45" spans="1:16" ht="36" x14ac:dyDescent="0.25">
      <c r="A45" s="170" t="s">
        <v>598</v>
      </c>
      <c r="B45" s="170" t="s">
        <v>15</v>
      </c>
      <c r="C45" s="49" t="s">
        <v>599</v>
      </c>
      <c r="D45" s="49" t="s">
        <v>17</v>
      </c>
      <c r="E45" s="49" t="s">
        <v>557</v>
      </c>
      <c r="F45" s="49" t="s">
        <v>187</v>
      </c>
      <c r="G45" s="49" t="s">
        <v>600</v>
      </c>
      <c r="H45" s="49" t="s">
        <v>21</v>
      </c>
      <c r="I45" s="49" t="s">
        <v>3281</v>
      </c>
      <c r="J45" s="49" t="s">
        <v>105</v>
      </c>
      <c r="K45" s="49" t="s">
        <v>23</v>
      </c>
      <c r="L45" s="49" t="s">
        <v>106</v>
      </c>
      <c r="M45" s="170">
        <v>30</v>
      </c>
      <c r="N45" s="171">
        <v>88</v>
      </c>
      <c r="O45" s="171">
        <v>58</v>
      </c>
      <c r="P45" s="156"/>
    </row>
    <row r="46" spans="1:16" ht="36" x14ac:dyDescent="0.25">
      <c r="A46" s="162"/>
      <c r="B46" s="162"/>
      <c r="C46" s="49" t="s">
        <v>602</v>
      </c>
      <c r="D46" s="49" t="s">
        <v>17</v>
      </c>
      <c r="E46" s="49" t="s">
        <v>557</v>
      </c>
      <c r="F46" s="49" t="s">
        <v>19</v>
      </c>
      <c r="G46" s="49" t="s">
        <v>600</v>
      </c>
      <c r="H46" s="49" t="s">
        <v>21</v>
      </c>
      <c r="I46" s="49" t="s">
        <v>3281</v>
      </c>
      <c r="J46" s="49" t="s">
        <v>105</v>
      </c>
      <c r="K46" s="49" t="s">
        <v>23</v>
      </c>
      <c r="L46" s="49" t="s">
        <v>106</v>
      </c>
      <c r="M46" s="162"/>
      <c r="N46" s="173"/>
      <c r="O46" s="173"/>
      <c r="P46" s="156"/>
    </row>
    <row r="47" spans="1:16" ht="25" customHeight="1" x14ac:dyDescent="0.25">
      <c r="A47" s="162"/>
      <c r="B47" s="162"/>
      <c r="C47" s="49" t="s">
        <v>603</v>
      </c>
      <c r="D47" s="49" t="s">
        <v>26</v>
      </c>
      <c r="E47" s="49" t="s">
        <v>604</v>
      </c>
      <c r="F47" s="49" t="s">
        <v>250</v>
      </c>
      <c r="G47" s="49" t="s">
        <v>605</v>
      </c>
      <c r="H47" s="49" t="s">
        <v>21</v>
      </c>
      <c r="I47" s="49" t="s">
        <v>3214</v>
      </c>
      <c r="J47" s="49" t="s">
        <v>72</v>
      </c>
      <c r="K47" s="49" t="s">
        <v>24</v>
      </c>
      <c r="L47" s="49" t="s">
        <v>23</v>
      </c>
      <c r="M47" s="162"/>
      <c r="N47" s="173"/>
      <c r="O47" s="173"/>
      <c r="P47" s="156"/>
    </row>
    <row r="48" spans="1:16" ht="25" customHeight="1" x14ac:dyDescent="0.25">
      <c r="A48" s="163"/>
      <c r="B48" s="163"/>
      <c r="C48" s="49" t="s">
        <v>606</v>
      </c>
      <c r="D48" s="49" t="s">
        <v>26</v>
      </c>
      <c r="E48" s="49" t="s">
        <v>471</v>
      </c>
      <c r="F48" s="49" t="s">
        <v>250</v>
      </c>
      <c r="G48" s="49" t="s">
        <v>607</v>
      </c>
      <c r="H48" s="49" t="s">
        <v>442</v>
      </c>
      <c r="I48" s="49" t="s">
        <v>3367</v>
      </c>
      <c r="J48" s="49" t="s">
        <v>474</v>
      </c>
      <c r="K48" s="49" t="s">
        <v>23</v>
      </c>
      <c r="L48" s="49" t="s">
        <v>274</v>
      </c>
      <c r="M48" s="163"/>
      <c r="N48" s="172"/>
      <c r="O48" s="172"/>
      <c r="P48" s="156"/>
    </row>
    <row r="49" spans="1:16" ht="25" customHeight="1" x14ac:dyDescent="0.25">
      <c r="A49" s="170" t="s">
        <v>608</v>
      </c>
      <c r="B49" s="170" t="s">
        <v>525</v>
      </c>
      <c r="C49" s="49" t="s">
        <v>609</v>
      </c>
      <c r="D49" s="49" t="s">
        <v>17</v>
      </c>
      <c r="E49" s="49" t="s">
        <v>610</v>
      </c>
      <c r="F49" s="49" t="s">
        <v>214</v>
      </c>
      <c r="G49" s="49" t="s">
        <v>611</v>
      </c>
      <c r="H49" s="49" t="s">
        <v>21</v>
      </c>
      <c r="I49" s="49" t="s">
        <v>3381</v>
      </c>
      <c r="J49" s="49" t="s">
        <v>612</v>
      </c>
      <c r="K49" s="49" t="s">
        <v>23</v>
      </c>
      <c r="L49" s="49" t="s">
        <v>470</v>
      </c>
      <c r="M49" s="170">
        <v>30</v>
      </c>
      <c r="N49" s="171">
        <v>109</v>
      </c>
      <c r="O49" s="171">
        <v>79</v>
      </c>
      <c r="P49" s="156"/>
    </row>
    <row r="50" spans="1:16" ht="25" customHeight="1" x14ac:dyDescent="0.25">
      <c r="A50" s="162"/>
      <c r="B50" s="162"/>
      <c r="C50" s="49" t="s">
        <v>613</v>
      </c>
      <c r="D50" s="49" t="s">
        <v>26</v>
      </c>
      <c r="E50" s="49" t="s">
        <v>614</v>
      </c>
      <c r="F50" s="49" t="s">
        <v>615</v>
      </c>
      <c r="G50" s="49" t="s">
        <v>616</v>
      </c>
      <c r="H50" s="49" t="s">
        <v>222</v>
      </c>
      <c r="I50" s="49" t="s">
        <v>3210</v>
      </c>
      <c r="J50" s="49" t="s">
        <v>72</v>
      </c>
      <c r="K50" s="49" t="s">
        <v>45</v>
      </c>
      <c r="L50" s="49" t="s">
        <v>23</v>
      </c>
      <c r="M50" s="162"/>
      <c r="N50" s="173"/>
      <c r="O50" s="173"/>
      <c r="P50" s="156"/>
    </row>
    <row r="51" spans="1:16" ht="25" customHeight="1" x14ac:dyDescent="0.25">
      <c r="A51" s="162"/>
      <c r="B51" s="162"/>
      <c r="C51" s="49" t="s">
        <v>617</v>
      </c>
      <c r="D51" s="49" t="s">
        <v>26</v>
      </c>
      <c r="E51" s="49" t="s">
        <v>48</v>
      </c>
      <c r="F51" s="49" t="s">
        <v>326</v>
      </c>
      <c r="G51" s="49" t="s">
        <v>618</v>
      </c>
      <c r="H51" s="49" t="s">
        <v>44</v>
      </c>
      <c r="I51" s="49" t="s">
        <v>3265</v>
      </c>
      <c r="J51" s="49" t="s">
        <v>31</v>
      </c>
      <c r="K51" s="49" t="s">
        <v>295</v>
      </c>
      <c r="L51" s="49" t="s">
        <v>23</v>
      </c>
      <c r="M51" s="162"/>
      <c r="N51" s="173"/>
      <c r="O51" s="173"/>
      <c r="P51" s="156"/>
    </row>
    <row r="52" spans="1:16" ht="25" customHeight="1" x14ac:dyDescent="0.25">
      <c r="A52" s="162"/>
      <c r="B52" s="162"/>
      <c r="C52" s="49" t="s">
        <v>619</v>
      </c>
      <c r="D52" s="49" t="s">
        <v>26</v>
      </c>
      <c r="E52" s="49" t="s">
        <v>620</v>
      </c>
      <c r="F52" s="49" t="s">
        <v>621</v>
      </c>
      <c r="G52" s="49" t="s">
        <v>622</v>
      </c>
      <c r="H52" s="49" t="s">
        <v>351</v>
      </c>
      <c r="I52" s="49" t="s">
        <v>3210</v>
      </c>
      <c r="J52" s="49" t="s">
        <v>623</v>
      </c>
      <c r="K52" s="49" t="s">
        <v>133</v>
      </c>
      <c r="L52" s="49" t="s">
        <v>23</v>
      </c>
      <c r="M52" s="162"/>
      <c r="N52" s="173"/>
      <c r="O52" s="173"/>
      <c r="P52" s="156"/>
    </row>
    <row r="53" spans="1:16" ht="25" customHeight="1" x14ac:dyDescent="0.25">
      <c r="A53" s="162"/>
      <c r="B53" s="162"/>
      <c r="C53" s="49" t="s">
        <v>624</v>
      </c>
      <c r="D53" s="49" t="s">
        <v>26</v>
      </c>
      <c r="E53" s="49" t="s">
        <v>48</v>
      </c>
      <c r="F53" s="49" t="s">
        <v>625</v>
      </c>
      <c r="G53" s="49" t="s">
        <v>626</v>
      </c>
      <c r="H53" s="49" t="s">
        <v>351</v>
      </c>
      <c r="I53" s="49" t="s">
        <v>3210</v>
      </c>
      <c r="J53" s="49" t="s">
        <v>31</v>
      </c>
      <c r="K53" s="49" t="s">
        <v>68</v>
      </c>
      <c r="L53" s="49" t="s">
        <v>23</v>
      </c>
      <c r="M53" s="162"/>
      <c r="N53" s="173"/>
      <c r="O53" s="173"/>
      <c r="P53" s="156"/>
    </row>
    <row r="54" spans="1:16" ht="24" x14ac:dyDescent="0.25">
      <c r="A54" s="162"/>
      <c r="B54" s="162"/>
      <c r="C54" s="49" t="s">
        <v>627</v>
      </c>
      <c r="D54" s="49" t="s">
        <v>26</v>
      </c>
      <c r="E54" s="49" t="s">
        <v>628</v>
      </c>
      <c r="F54" s="49" t="s">
        <v>629</v>
      </c>
      <c r="G54" s="49" t="s">
        <v>510</v>
      </c>
      <c r="H54" s="49" t="s">
        <v>351</v>
      </c>
      <c r="I54" s="49" t="s">
        <v>3210</v>
      </c>
      <c r="J54" s="49" t="s">
        <v>31</v>
      </c>
      <c r="K54" s="49" t="s">
        <v>68</v>
      </c>
      <c r="L54" s="49" t="s">
        <v>23</v>
      </c>
      <c r="M54" s="162"/>
      <c r="N54" s="173"/>
      <c r="O54" s="173"/>
      <c r="P54" s="156"/>
    </row>
    <row r="55" spans="1:16" ht="25" customHeight="1" x14ac:dyDescent="0.25">
      <c r="A55" s="162"/>
      <c r="B55" s="162"/>
      <c r="C55" s="49" t="s">
        <v>630</v>
      </c>
      <c r="D55" s="49" t="s">
        <v>26</v>
      </c>
      <c r="E55" s="49" t="s">
        <v>471</v>
      </c>
      <c r="F55" s="49" t="s">
        <v>631</v>
      </c>
      <c r="G55" s="49" t="s">
        <v>607</v>
      </c>
      <c r="H55" s="49" t="s">
        <v>50</v>
      </c>
      <c r="I55" s="49" t="s">
        <v>3367</v>
      </c>
      <c r="J55" s="49" t="s">
        <v>474</v>
      </c>
      <c r="K55" s="49" t="s">
        <v>23</v>
      </c>
      <c r="L55" s="49" t="s">
        <v>632</v>
      </c>
      <c r="M55" s="162"/>
      <c r="N55" s="173"/>
      <c r="O55" s="173"/>
      <c r="P55" s="156"/>
    </row>
    <row r="56" spans="1:16" ht="25" customHeight="1" x14ac:dyDescent="0.25">
      <c r="A56" s="162"/>
      <c r="B56" s="162"/>
      <c r="C56" s="49" t="s">
        <v>633</v>
      </c>
      <c r="D56" s="49" t="s">
        <v>26</v>
      </c>
      <c r="E56" s="49" t="s">
        <v>634</v>
      </c>
      <c r="F56" s="49" t="s">
        <v>635</v>
      </c>
      <c r="G56" s="49" t="s">
        <v>480</v>
      </c>
      <c r="H56" s="49" t="s">
        <v>534</v>
      </c>
      <c r="I56" s="49" t="s">
        <v>3270</v>
      </c>
      <c r="J56" s="49" t="s">
        <v>72</v>
      </c>
      <c r="K56" s="49" t="s">
        <v>274</v>
      </c>
      <c r="L56" s="49" t="s">
        <v>23</v>
      </c>
      <c r="M56" s="162"/>
      <c r="N56" s="173"/>
      <c r="O56" s="173"/>
      <c r="P56" s="156"/>
    </row>
    <row r="57" spans="1:16" ht="25" customHeight="1" x14ac:dyDescent="0.25">
      <c r="A57" s="163"/>
      <c r="B57" s="163"/>
      <c r="C57" s="49" t="s">
        <v>636</v>
      </c>
      <c r="D57" s="49" t="s">
        <v>26</v>
      </c>
      <c r="E57" s="49" t="s">
        <v>637</v>
      </c>
      <c r="F57" s="49" t="s">
        <v>631</v>
      </c>
      <c r="G57" s="49" t="s">
        <v>638</v>
      </c>
      <c r="H57" s="49" t="s">
        <v>264</v>
      </c>
      <c r="I57" s="49" t="s">
        <v>3210</v>
      </c>
      <c r="J57" s="49" t="s">
        <v>72</v>
      </c>
      <c r="K57" s="49" t="s">
        <v>45</v>
      </c>
      <c r="L57" s="49" t="s">
        <v>23</v>
      </c>
      <c r="M57" s="163"/>
      <c r="N57" s="172"/>
      <c r="O57" s="172"/>
      <c r="P57" s="156"/>
    </row>
    <row r="58" spans="1:16" ht="25" customHeight="1" x14ac:dyDescent="0.25">
      <c r="A58" s="170" t="s">
        <v>639</v>
      </c>
      <c r="B58" s="170" t="s">
        <v>15</v>
      </c>
      <c r="C58" s="49" t="s">
        <v>640</v>
      </c>
      <c r="D58" s="49" t="s">
        <v>121</v>
      </c>
      <c r="E58" s="49" t="s">
        <v>124</v>
      </c>
      <c r="F58" s="49" t="s">
        <v>641</v>
      </c>
      <c r="G58" s="49" t="s">
        <v>642</v>
      </c>
      <c r="H58" s="49" t="s">
        <v>21</v>
      </c>
      <c r="I58" s="49" t="s">
        <v>3338</v>
      </c>
      <c r="J58" s="49" t="s">
        <v>124</v>
      </c>
      <c r="K58" s="49" t="s">
        <v>133</v>
      </c>
      <c r="L58" s="49" t="s">
        <v>23</v>
      </c>
      <c r="M58" s="170">
        <v>30</v>
      </c>
      <c r="N58" s="171">
        <v>30</v>
      </c>
      <c r="O58" s="171">
        <v>0</v>
      </c>
      <c r="P58" s="156"/>
    </row>
    <row r="59" spans="1:16" ht="25" customHeight="1" x14ac:dyDescent="0.25">
      <c r="A59" s="162"/>
      <c r="B59" s="162"/>
      <c r="C59" s="49" t="s">
        <v>643</v>
      </c>
      <c r="D59" s="49" t="s">
        <v>121</v>
      </c>
      <c r="E59" s="49" t="s">
        <v>124</v>
      </c>
      <c r="F59" s="49" t="s">
        <v>644</v>
      </c>
      <c r="G59" s="49" t="s">
        <v>645</v>
      </c>
      <c r="H59" s="49" t="s">
        <v>30</v>
      </c>
      <c r="I59" s="49" t="s">
        <v>3575</v>
      </c>
      <c r="J59" s="49" t="s">
        <v>124</v>
      </c>
      <c r="K59" s="49" t="s">
        <v>562</v>
      </c>
      <c r="L59" s="49" t="s">
        <v>23</v>
      </c>
      <c r="M59" s="162"/>
      <c r="N59" s="173"/>
      <c r="O59" s="173"/>
      <c r="P59" s="156"/>
    </row>
    <row r="60" spans="1:16" ht="36" x14ac:dyDescent="0.25">
      <c r="A60" s="163"/>
      <c r="B60" s="163"/>
      <c r="C60" s="49" t="s">
        <v>646</v>
      </c>
      <c r="D60" s="49" t="s">
        <v>121</v>
      </c>
      <c r="E60" s="49" t="s">
        <v>124</v>
      </c>
      <c r="F60" s="49" t="s">
        <v>647</v>
      </c>
      <c r="G60" s="49" t="s">
        <v>648</v>
      </c>
      <c r="H60" s="49" t="s">
        <v>30</v>
      </c>
      <c r="I60" s="49" t="s">
        <v>3576</v>
      </c>
      <c r="J60" s="49" t="s">
        <v>124</v>
      </c>
      <c r="K60" s="49" t="s">
        <v>649</v>
      </c>
      <c r="L60" s="49" t="s">
        <v>23</v>
      </c>
      <c r="M60" s="163"/>
      <c r="N60" s="172"/>
      <c r="O60" s="172"/>
      <c r="P60" s="156"/>
    </row>
    <row r="61" spans="1:16" ht="25" customHeight="1" x14ac:dyDescent="0.25">
      <c r="A61" s="170" t="s">
        <v>650</v>
      </c>
      <c r="B61" s="170" t="s">
        <v>100</v>
      </c>
      <c r="C61" s="49" t="s">
        <v>651</v>
      </c>
      <c r="D61" s="49" t="s">
        <v>17</v>
      </c>
      <c r="E61" s="49" t="s">
        <v>652</v>
      </c>
      <c r="F61" s="49" t="s">
        <v>19</v>
      </c>
      <c r="G61" s="49" t="s">
        <v>653</v>
      </c>
      <c r="H61" s="49" t="s">
        <v>21</v>
      </c>
      <c r="I61" s="49" t="s">
        <v>3281</v>
      </c>
      <c r="J61" s="49" t="s">
        <v>91</v>
      </c>
      <c r="K61" s="49" t="s">
        <v>92</v>
      </c>
      <c r="L61" s="49" t="s">
        <v>23</v>
      </c>
      <c r="M61" s="170">
        <v>20</v>
      </c>
      <c r="N61" s="171">
        <v>34.5</v>
      </c>
      <c r="O61" s="171">
        <v>4</v>
      </c>
      <c r="P61" s="156"/>
    </row>
    <row r="62" spans="1:16" ht="36" x14ac:dyDescent="0.25">
      <c r="A62" s="162"/>
      <c r="B62" s="162"/>
      <c r="C62" s="49" t="s">
        <v>654</v>
      </c>
      <c r="D62" s="49" t="s">
        <v>26</v>
      </c>
      <c r="E62" s="49" t="s">
        <v>585</v>
      </c>
      <c r="F62" s="49" t="s">
        <v>151</v>
      </c>
      <c r="G62" s="49" t="s">
        <v>586</v>
      </c>
      <c r="H62" s="49" t="s">
        <v>309</v>
      </c>
      <c r="I62" s="49" t="s">
        <v>3210</v>
      </c>
      <c r="J62" s="49" t="s">
        <v>474</v>
      </c>
      <c r="K62" s="49" t="s">
        <v>23</v>
      </c>
      <c r="L62" s="49" t="s">
        <v>482</v>
      </c>
      <c r="M62" s="162"/>
      <c r="N62" s="173"/>
      <c r="O62" s="173"/>
      <c r="P62" s="156"/>
    </row>
    <row r="63" spans="1:16" ht="36" x14ac:dyDescent="0.25">
      <c r="A63" s="162"/>
      <c r="B63" s="162"/>
      <c r="C63" s="49" t="s">
        <v>655</v>
      </c>
      <c r="D63" s="49" t="s">
        <v>26</v>
      </c>
      <c r="E63" s="49" t="s">
        <v>656</v>
      </c>
      <c r="F63" s="49" t="s">
        <v>629</v>
      </c>
      <c r="G63" s="49" t="s">
        <v>657</v>
      </c>
      <c r="H63" s="49" t="s">
        <v>264</v>
      </c>
      <c r="I63" s="49" t="s">
        <v>3210</v>
      </c>
      <c r="J63" s="49" t="s">
        <v>149</v>
      </c>
      <c r="K63" s="49" t="s">
        <v>295</v>
      </c>
      <c r="L63" s="49" t="s">
        <v>23</v>
      </c>
      <c r="M63" s="162"/>
      <c r="N63" s="173"/>
      <c r="O63" s="173"/>
      <c r="P63" s="156"/>
    </row>
    <row r="64" spans="1:16" ht="25" customHeight="1" x14ac:dyDescent="0.25">
      <c r="A64" s="162"/>
      <c r="B64" s="162"/>
      <c r="C64" s="49" t="s">
        <v>658</v>
      </c>
      <c r="D64" s="49" t="s">
        <v>121</v>
      </c>
      <c r="E64" s="49" t="s">
        <v>527</v>
      </c>
      <c r="F64" s="49" t="s">
        <v>659</v>
      </c>
      <c r="G64" s="49" t="s">
        <v>571</v>
      </c>
      <c r="H64" s="49" t="s">
        <v>566</v>
      </c>
      <c r="I64" s="49" t="s">
        <v>3375</v>
      </c>
      <c r="J64" s="49" t="s">
        <v>124</v>
      </c>
      <c r="K64" s="49" t="s">
        <v>45</v>
      </c>
      <c r="L64" s="49" t="s">
        <v>23</v>
      </c>
      <c r="M64" s="162"/>
      <c r="N64" s="173"/>
      <c r="O64" s="173"/>
      <c r="P64" s="156"/>
    </row>
    <row r="65" spans="1:16" ht="25" customHeight="1" x14ac:dyDescent="0.25">
      <c r="A65" s="162"/>
      <c r="B65" s="162"/>
      <c r="C65" s="49" t="s">
        <v>660</v>
      </c>
      <c r="D65" s="49" t="s">
        <v>121</v>
      </c>
      <c r="E65" s="49" t="s">
        <v>661</v>
      </c>
      <c r="F65" s="49" t="s">
        <v>196</v>
      </c>
      <c r="G65" s="49" t="s">
        <v>662</v>
      </c>
      <c r="H65" s="49" t="s">
        <v>481</v>
      </c>
      <c r="I65" s="49" t="s">
        <v>3577</v>
      </c>
      <c r="J65" s="49" t="s">
        <v>567</v>
      </c>
      <c r="K65" s="49" t="s">
        <v>568</v>
      </c>
      <c r="L65" s="49" t="s">
        <v>23</v>
      </c>
      <c r="M65" s="162"/>
      <c r="N65" s="173"/>
      <c r="O65" s="173"/>
      <c r="P65" s="156"/>
    </row>
    <row r="66" spans="1:16" ht="25" customHeight="1" x14ac:dyDescent="0.25">
      <c r="A66" s="162"/>
      <c r="B66" s="162"/>
      <c r="C66" s="49" t="s">
        <v>663</v>
      </c>
      <c r="D66" s="49" t="s">
        <v>121</v>
      </c>
      <c r="E66" s="49" t="s">
        <v>664</v>
      </c>
      <c r="F66" s="49" t="s">
        <v>665</v>
      </c>
      <c r="G66" s="49" t="s">
        <v>565</v>
      </c>
      <c r="H66" s="49" t="s">
        <v>481</v>
      </c>
      <c r="I66" s="49" t="s">
        <v>3578</v>
      </c>
      <c r="J66" s="49" t="s">
        <v>567</v>
      </c>
      <c r="K66" s="49" t="s">
        <v>666</v>
      </c>
      <c r="L66" s="49" t="s">
        <v>23</v>
      </c>
      <c r="M66" s="162"/>
      <c r="N66" s="173"/>
      <c r="O66" s="173"/>
      <c r="P66" s="156"/>
    </row>
    <row r="67" spans="1:16" ht="25" customHeight="1" x14ac:dyDescent="0.25">
      <c r="A67" s="162"/>
      <c r="B67" s="162"/>
      <c r="C67" s="49" t="s">
        <v>540</v>
      </c>
      <c r="D67" s="49" t="s">
        <v>541</v>
      </c>
      <c r="E67" s="49" t="s">
        <v>542</v>
      </c>
      <c r="F67" s="49" t="s">
        <v>308</v>
      </c>
      <c r="G67" s="49" t="s">
        <v>667</v>
      </c>
      <c r="H67" s="49" t="s">
        <v>481</v>
      </c>
      <c r="I67" s="49" t="s">
        <v>3217</v>
      </c>
      <c r="J67" s="49" t="s">
        <v>399</v>
      </c>
      <c r="K67" s="49" t="s">
        <v>73</v>
      </c>
      <c r="L67" s="49" t="s">
        <v>23</v>
      </c>
      <c r="M67" s="162"/>
      <c r="N67" s="173"/>
      <c r="O67" s="173"/>
      <c r="P67" s="156"/>
    </row>
    <row r="68" spans="1:16" ht="25" customHeight="1" x14ac:dyDescent="0.25">
      <c r="A68" s="163"/>
      <c r="B68" s="163"/>
      <c r="C68" s="49" t="s">
        <v>668</v>
      </c>
      <c r="D68" s="49" t="s">
        <v>541</v>
      </c>
      <c r="E68" s="49" t="s">
        <v>542</v>
      </c>
      <c r="F68" s="49" t="s">
        <v>573</v>
      </c>
      <c r="G68" s="49" t="s">
        <v>669</v>
      </c>
      <c r="H68" s="49" t="s">
        <v>481</v>
      </c>
      <c r="I68" s="49" t="s">
        <v>3579</v>
      </c>
      <c r="J68" s="49" t="s">
        <v>399</v>
      </c>
      <c r="K68" s="49" t="s">
        <v>670</v>
      </c>
      <c r="L68" s="49" t="s">
        <v>23</v>
      </c>
      <c r="M68" s="163"/>
      <c r="N68" s="172"/>
      <c r="O68" s="172"/>
      <c r="P68" s="156"/>
    </row>
    <row r="69" spans="1:16" ht="25" customHeight="1" x14ac:dyDescent="0.25">
      <c r="A69" s="170" t="s">
        <v>675</v>
      </c>
      <c r="B69" s="170" t="s">
        <v>100</v>
      </c>
      <c r="C69" s="49" t="s">
        <v>676</v>
      </c>
      <c r="D69" s="49" t="s">
        <v>17</v>
      </c>
      <c r="E69" s="49" t="s">
        <v>677</v>
      </c>
      <c r="F69" s="49" t="s">
        <v>19</v>
      </c>
      <c r="G69" s="49" t="s">
        <v>678</v>
      </c>
      <c r="H69" s="49" t="s">
        <v>21</v>
      </c>
      <c r="I69" s="49" t="s">
        <v>3321</v>
      </c>
      <c r="J69" s="49" t="s">
        <v>91</v>
      </c>
      <c r="K69" s="49" t="s">
        <v>92</v>
      </c>
      <c r="L69" s="49" t="s">
        <v>23</v>
      </c>
      <c r="M69" s="170">
        <v>20</v>
      </c>
      <c r="N69" s="171">
        <v>23</v>
      </c>
      <c r="O69" s="171">
        <v>0</v>
      </c>
      <c r="P69" s="156"/>
    </row>
    <row r="70" spans="1:16" ht="25" customHeight="1" x14ac:dyDescent="0.25">
      <c r="A70" s="162"/>
      <c r="B70" s="162"/>
      <c r="C70" s="49" t="s">
        <v>679</v>
      </c>
      <c r="D70" s="49" t="s">
        <v>17</v>
      </c>
      <c r="E70" s="49" t="s">
        <v>680</v>
      </c>
      <c r="F70" s="49" t="s">
        <v>19</v>
      </c>
      <c r="G70" s="49" t="s">
        <v>681</v>
      </c>
      <c r="H70" s="49" t="s">
        <v>21</v>
      </c>
      <c r="I70" s="49" t="s">
        <v>3580</v>
      </c>
      <c r="J70" s="49" t="s">
        <v>91</v>
      </c>
      <c r="K70" s="49" t="s">
        <v>92</v>
      </c>
      <c r="L70" s="49" t="s">
        <v>23</v>
      </c>
      <c r="M70" s="162"/>
      <c r="N70" s="173"/>
      <c r="O70" s="173"/>
      <c r="P70" s="156"/>
    </row>
    <row r="71" spans="1:16" ht="25" customHeight="1" x14ac:dyDescent="0.25">
      <c r="A71" s="162"/>
      <c r="B71" s="162"/>
      <c r="C71" s="49" t="s">
        <v>613</v>
      </c>
      <c r="D71" s="49" t="s">
        <v>26</v>
      </c>
      <c r="E71" s="49" t="s">
        <v>614</v>
      </c>
      <c r="F71" s="49" t="s">
        <v>682</v>
      </c>
      <c r="G71" s="49" t="s">
        <v>616</v>
      </c>
      <c r="H71" s="49" t="s">
        <v>119</v>
      </c>
      <c r="I71" s="49" t="s">
        <v>3210</v>
      </c>
      <c r="J71" s="49" t="s">
        <v>72</v>
      </c>
      <c r="K71" s="49" t="s">
        <v>38</v>
      </c>
      <c r="L71" s="49" t="s">
        <v>23</v>
      </c>
      <c r="M71" s="162"/>
      <c r="N71" s="173"/>
      <c r="O71" s="173"/>
      <c r="P71" s="156"/>
    </row>
    <row r="72" spans="1:16" ht="25" customHeight="1" x14ac:dyDescent="0.25">
      <c r="A72" s="163"/>
      <c r="B72" s="163"/>
      <c r="C72" s="49" t="s">
        <v>587</v>
      </c>
      <c r="D72" s="49" t="s">
        <v>40</v>
      </c>
      <c r="E72" s="49" t="s">
        <v>588</v>
      </c>
      <c r="F72" s="49" t="s">
        <v>682</v>
      </c>
      <c r="G72" s="49" t="s">
        <v>683</v>
      </c>
      <c r="H72" s="49" t="s">
        <v>595</v>
      </c>
      <c r="I72" s="49" t="s">
        <v>3230</v>
      </c>
      <c r="J72" s="49" t="s">
        <v>399</v>
      </c>
      <c r="K72" s="49" t="s">
        <v>591</v>
      </c>
      <c r="L72" s="49" t="s">
        <v>23</v>
      </c>
      <c r="M72" s="163"/>
      <c r="N72" s="172"/>
      <c r="O72" s="172"/>
      <c r="P72" s="156"/>
    </row>
    <row r="73" spans="1:16" ht="36" x14ac:dyDescent="0.25">
      <c r="A73" s="49" t="s">
        <v>684</v>
      </c>
      <c r="B73" s="49" t="s">
        <v>100</v>
      </c>
      <c r="C73" s="49" t="s">
        <v>685</v>
      </c>
      <c r="D73" s="49" t="s">
        <v>17</v>
      </c>
      <c r="E73" s="49" t="s">
        <v>557</v>
      </c>
      <c r="F73" s="49" t="s">
        <v>95</v>
      </c>
      <c r="G73" s="49" t="s">
        <v>486</v>
      </c>
      <c r="H73" s="49" t="s">
        <v>21</v>
      </c>
      <c r="I73" s="49" t="s">
        <v>3295</v>
      </c>
      <c r="J73" s="49" t="s">
        <v>105</v>
      </c>
      <c r="K73" s="49" t="s">
        <v>23</v>
      </c>
      <c r="L73" s="49" t="s">
        <v>106</v>
      </c>
      <c r="M73" s="49">
        <v>20</v>
      </c>
      <c r="N73" s="85">
        <v>30</v>
      </c>
      <c r="O73" s="85">
        <v>10</v>
      </c>
      <c r="P73" s="49"/>
    </row>
    <row r="74" spans="1:16" ht="25" customHeight="1" x14ac:dyDescent="0.25">
      <c r="A74" s="178" t="s">
        <v>686</v>
      </c>
      <c r="B74" s="170" t="s">
        <v>100</v>
      </c>
      <c r="C74" s="49" t="s">
        <v>687</v>
      </c>
      <c r="D74" s="49" t="s">
        <v>17</v>
      </c>
      <c r="E74" s="49" t="s">
        <v>688</v>
      </c>
      <c r="F74" s="49" t="s">
        <v>166</v>
      </c>
      <c r="G74" s="49" t="s">
        <v>689</v>
      </c>
      <c r="H74" s="49" t="s">
        <v>21</v>
      </c>
      <c r="I74" s="49" t="s">
        <v>3224</v>
      </c>
      <c r="J74" s="49" t="s">
        <v>91</v>
      </c>
      <c r="K74" s="49" t="s">
        <v>92</v>
      </c>
      <c r="L74" s="49" t="s">
        <v>23</v>
      </c>
      <c r="M74" s="170">
        <v>20</v>
      </c>
      <c r="N74" s="171">
        <v>20</v>
      </c>
      <c r="O74" s="171">
        <v>0</v>
      </c>
      <c r="P74" s="156"/>
    </row>
    <row r="75" spans="1:16" ht="25" customHeight="1" x14ac:dyDescent="0.25">
      <c r="A75" s="179"/>
      <c r="B75" s="163"/>
      <c r="C75" s="49" t="s">
        <v>690</v>
      </c>
      <c r="D75" s="49" t="s">
        <v>17</v>
      </c>
      <c r="E75" s="49" t="s">
        <v>108</v>
      </c>
      <c r="F75" s="49" t="s">
        <v>95</v>
      </c>
      <c r="G75" s="49" t="s">
        <v>691</v>
      </c>
      <c r="H75" s="49" t="s">
        <v>21</v>
      </c>
      <c r="I75" s="49" t="s">
        <v>3465</v>
      </c>
      <c r="J75" s="49" t="s">
        <v>91</v>
      </c>
      <c r="K75" s="49" t="s">
        <v>92</v>
      </c>
      <c r="L75" s="49" t="s">
        <v>23</v>
      </c>
      <c r="M75" s="163"/>
      <c r="N75" s="172"/>
      <c r="O75" s="172"/>
      <c r="P75" s="156"/>
    </row>
    <row r="76" spans="1:16" ht="25" customHeight="1" x14ac:dyDescent="0.25">
      <c r="A76" s="170" t="s">
        <v>692</v>
      </c>
      <c r="B76" s="170" t="s">
        <v>100</v>
      </c>
      <c r="C76" s="49" t="s">
        <v>693</v>
      </c>
      <c r="D76" s="49" t="s">
        <v>17</v>
      </c>
      <c r="E76" s="49" t="s">
        <v>577</v>
      </c>
      <c r="F76" s="49" t="s">
        <v>109</v>
      </c>
      <c r="G76" s="49" t="s">
        <v>694</v>
      </c>
      <c r="H76" s="49" t="s">
        <v>21</v>
      </c>
      <c r="I76" s="49" t="s">
        <v>3295</v>
      </c>
      <c r="J76" s="49" t="s">
        <v>91</v>
      </c>
      <c r="K76" s="49" t="s">
        <v>92</v>
      </c>
      <c r="L76" s="49" t="s">
        <v>23</v>
      </c>
      <c r="M76" s="170">
        <v>20</v>
      </c>
      <c r="N76" s="171">
        <v>21</v>
      </c>
      <c r="O76" s="171">
        <v>0</v>
      </c>
      <c r="P76" s="156"/>
    </row>
    <row r="77" spans="1:16" ht="25" customHeight="1" x14ac:dyDescent="0.25">
      <c r="A77" s="162"/>
      <c r="B77" s="162"/>
      <c r="C77" s="49" t="s">
        <v>695</v>
      </c>
      <c r="D77" s="49" t="s">
        <v>17</v>
      </c>
      <c r="E77" s="49" t="s">
        <v>577</v>
      </c>
      <c r="F77" s="49" t="s">
        <v>227</v>
      </c>
      <c r="G77" s="49" t="s">
        <v>694</v>
      </c>
      <c r="H77" s="49" t="s">
        <v>21</v>
      </c>
      <c r="I77" s="49" t="s">
        <v>3224</v>
      </c>
      <c r="J77" s="49" t="s">
        <v>91</v>
      </c>
      <c r="K77" s="49" t="s">
        <v>92</v>
      </c>
      <c r="L77" s="49" t="s">
        <v>23</v>
      </c>
      <c r="M77" s="162"/>
      <c r="N77" s="173"/>
      <c r="O77" s="173"/>
      <c r="P77" s="156"/>
    </row>
    <row r="78" spans="1:16" ht="25" customHeight="1" x14ac:dyDescent="0.25">
      <c r="A78" s="163"/>
      <c r="B78" s="163"/>
      <c r="C78" s="49" t="s">
        <v>587</v>
      </c>
      <c r="D78" s="49" t="s">
        <v>40</v>
      </c>
      <c r="E78" s="49" t="s">
        <v>588</v>
      </c>
      <c r="F78" s="49" t="s">
        <v>311</v>
      </c>
      <c r="G78" s="49" t="s">
        <v>590</v>
      </c>
      <c r="H78" s="49" t="s">
        <v>36</v>
      </c>
      <c r="I78" s="49" t="s">
        <v>3230</v>
      </c>
      <c r="J78" s="49" t="s">
        <v>399</v>
      </c>
      <c r="K78" s="49" t="s">
        <v>591</v>
      </c>
      <c r="L78" s="49" t="s">
        <v>23</v>
      </c>
      <c r="M78" s="163"/>
      <c r="N78" s="172"/>
      <c r="O78" s="172"/>
      <c r="P78" s="156"/>
    </row>
    <row r="79" spans="1:16" ht="25" customHeight="1" x14ac:dyDescent="0.25">
      <c r="A79" s="170" t="s">
        <v>696</v>
      </c>
      <c r="B79" s="170" t="s">
        <v>100</v>
      </c>
      <c r="C79" s="49" t="s">
        <v>697</v>
      </c>
      <c r="D79" s="49" t="s">
        <v>17</v>
      </c>
      <c r="E79" s="49" t="s">
        <v>581</v>
      </c>
      <c r="F79" s="49" t="s">
        <v>187</v>
      </c>
      <c r="G79" s="49" t="s">
        <v>582</v>
      </c>
      <c r="H79" s="49" t="s">
        <v>21</v>
      </c>
      <c r="I79" s="49" t="s">
        <v>3208</v>
      </c>
      <c r="J79" s="49" t="s">
        <v>132</v>
      </c>
      <c r="K79" s="49" t="s">
        <v>133</v>
      </c>
      <c r="L79" s="49" t="s">
        <v>23</v>
      </c>
      <c r="M79" s="170">
        <v>20</v>
      </c>
      <c r="N79" s="171">
        <v>33.6</v>
      </c>
      <c r="O79" s="171">
        <v>8.6</v>
      </c>
      <c r="P79" s="156"/>
    </row>
    <row r="80" spans="1:16" ht="25" customHeight="1" x14ac:dyDescent="0.25">
      <c r="A80" s="162"/>
      <c r="B80" s="162"/>
      <c r="C80" s="49" t="s">
        <v>700</v>
      </c>
      <c r="D80" s="49" t="s">
        <v>17</v>
      </c>
      <c r="E80" s="49" t="s">
        <v>701</v>
      </c>
      <c r="F80" s="49" t="s">
        <v>19</v>
      </c>
      <c r="G80" s="49" t="s">
        <v>702</v>
      </c>
      <c r="H80" s="49" t="s">
        <v>21</v>
      </c>
      <c r="I80" s="49" t="s">
        <v>3295</v>
      </c>
      <c r="J80" s="49" t="s">
        <v>91</v>
      </c>
      <c r="K80" s="49" t="s">
        <v>92</v>
      </c>
      <c r="L80" s="49" t="s">
        <v>23</v>
      </c>
      <c r="M80" s="162"/>
      <c r="N80" s="173"/>
      <c r="O80" s="173"/>
      <c r="P80" s="156"/>
    </row>
    <row r="81" spans="1:16" ht="25" customHeight="1" x14ac:dyDescent="0.25">
      <c r="A81" s="162"/>
      <c r="B81" s="162"/>
      <c r="C81" s="49" t="s">
        <v>703</v>
      </c>
      <c r="D81" s="49" t="s">
        <v>17</v>
      </c>
      <c r="E81" s="49" t="s">
        <v>704</v>
      </c>
      <c r="F81" s="49" t="s">
        <v>19</v>
      </c>
      <c r="G81" s="49" t="s">
        <v>705</v>
      </c>
      <c r="H81" s="49" t="s">
        <v>21</v>
      </c>
      <c r="I81" s="49" t="s">
        <v>3295</v>
      </c>
      <c r="J81" s="49" t="s">
        <v>91</v>
      </c>
      <c r="K81" s="49" t="s">
        <v>92</v>
      </c>
      <c r="L81" s="49" t="s">
        <v>23</v>
      </c>
      <c r="M81" s="162"/>
      <c r="N81" s="173"/>
      <c r="O81" s="173"/>
      <c r="P81" s="156"/>
    </row>
    <row r="82" spans="1:16" ht="25" customHeight="1" x14ac:dyDescent="0.25">
      <c r="A82" s="163"/>
      <c r="B82" s="163"/>
      <c r="C82" s="49" t="s">
        <v>592</v>
      </c>
      <c r="D82" s="49" t="s">
        <v>40</v>
      </c>
      <c r="E82" s="49" t="s">
        <v>593</v>
      </c>
      <c r="F82" s="49" t="s">
        <v>345</v>
      </c>
      <c r="G82" s="49" t="s">
        <v>594</v>
      </c>
      <c r="H82" s="49" t="s">
        <v>36</v>
      </c>
      <c r="I82" s="49" t="s">
        <v>3581</v>
      </c>
      <c r="J82" s="49" t="s">
        <v>596</v>
      </c>
      <c r="K82" s="49" t="s">
        <v>23</v>
      </c>
      <c r="L82" s="49" t="s">
        <v>699</v>
      </c>
      <c r="M82" s="163"/>
      <c r="N82" s="172"/>
      <c r="O82" s="172"/>
      <c r="P82" s="156"/>
    </row>
    <row r="83" spans="1:16" ht="36" x14ac:dyDescent="0.25">
      <c r="A83" s="49" t="s">
        <v>711</v>
      </c>
      <c r="B83" s="49" t="s">
        <v>100</v>
      </c>
      <c r="C83" s="49" t="s">
        <v>712</v>
      </c>
      <c r="D83" s="49" t="s">
        <v>17</v>
      </c>
      <c r="E83" s="49" t="s">
        <v>713</v>
      </c>
      <c r="F83" s="49" t="s">
        <v>214</v>
      </c>
      <c r="G83" s="49" t="s">
        <v>714</v>
      </c>
      <c r="H83" s="49" t="s">
        <v>21</v>
      </c>
      <c r="I83" s="49" t="s">
        <v>3295</v>
      </c>
      <c r="J83" s="49" t="s">
        <v>105</v>
      </c>
      <c r="K83" s="49" t="s">
        <v>23</v>
      </c>
      <c r="L83" s="49" t="s">
        <v>106</v>
      </c>
      <c r="M83" s="49">
        <v>20</v>
      </c>
      <c r="N83" s="85">
        <v>30</v>
      </c>
      <c r="O83" s="85">
        <v>10</v>
      </c>
      <c r="P83" s="49"/>
    </row>
    <row r="84" spans="1:16" ht="25" customHeight="1" x14ac:dyDescent="0.25">
      <c r="A84" s="170" t="s">
        <v>715</v>
      </c>
      <c r="B84" s="170" t="s">
        <v>100</v>
      </c>
      <c r="C84" s="49" t="s">
        <v>716</v>
      </c>
      <c r="D84" s="49" t="s">
        <v>17</v>
      </c>
      <c r="E84" s="49" t="s">
        <v>108</v>
      </c>
      <c r="F84" s="49" t="s">
        <v>95</v>
      </c>
      <c r="G84" s="49" t="s">
        <v>717</v>
      </c>
      <c r="H84" s="49" t="s">
        <v>21</v>
      </c>
      <c r="I84" s="49" t="s">
        <v>3208</v>
      </c>
      <c r="J84" s="49" t="s">
        <v>91</v>
      </c>
      <c r="K84" s="49" t="s">
        <v>92</v>
      </c>
      <c r="L84" s="49" t="s">
        <v>23</v>
      </c>
      <c r="M84" s="170">
        <v>20</v>
      </c>
      <c r="N84" s="171">
        <v>21</v>
      </c>
      <c r="O84" s="171">
        <v>0</v>
      </c>
      <c r="P84" s="156"/>
    </row>
    <row r="85" spans="1:16" ht="25" customHeight="1" x14ac:dyDescent="0.25">
      <c r="A85" s="162"/>
      <c r="B85" s="162"/>
      <c r="C85" s="49" t="s">
        <v>718</v>
      </c>
      <c r="D85" s="49" t="s">
        <v>17</v>
      </c>
      <c r="E85" s="49" t="s">
        <v>719</v>
      </c>
      <c r="F85" s="49" t="s">
        <v>19</v>
      </c>
      <c r="G85" s="49" t="s">
        <v>720</v>
      </c>
      <c r="H85" s="49" t="s">
        <v>21</v>
      </c>
      <c r="I85" s="49" t="s">
        <v>3545</v>
      </c>
      <c r="J85" s="49" t="s">
        <v>91</v>
      </c>
      <c r="K85" s="49" t="s">
        <v>92</v>
      </c>
      <c r="L85" s="49" t="s">
        <v>23</v>
      </c>
      <c r="M85" s="162"/>
      <c r="N85" s="173"/>
      <c r="O85" s="173"/>
      <c r="P85" s="156"/>
    </row>
    <row r="86" spans="1:16" ht="25" customHeight="1" x14ac:dyDescent="0.25">
      <c r="A86" s="162"/>
      <c r="B86" s="162"/>
      <c r="C86" s="49" t="s">
        <v>587</v>
      </c>
      <c r="D86" s="49" t="s">
        <v>3830</v>
      </c>
      <c r="E86" s="49" t="s">
        <v>588</v>
      </c>
      <c r="F86" s="49" t="s">
        <v>311</v>
      </c>
      <c r="G86" s="49" t="s">
        <v>590</v>
      </c>
      <c r="H86" s="49" t="s">
        <v>36</v>
      </c>
      <c r="I86" s="49" t="s">
        <v>3230</v>
      </c>
      <c r="J86" s="49" t="s">
        <v>399</v>
      </c>
      <c r="K86" s="49" t="s">
        <v>591</v>
      </c>
      <c r="L86" s="49" t="s">
        <v>23</v>
      </c>
      <c r="M86" s="162"/>
      <c r="N86" s="173"/>
      <c r="O86" s="173"/>
      <c r="P86" s="156"/>
    </row>
    <row r="87" spans="1:16" ht="36" x14ac:dyDescent="0.25">
      <c r="A87" s="170" t="s">
        <v>724</v>
      </c>
      <c r="B87" s="170" t="s">
        <v>15</v>
      </c>
      <c r="C87" s="49" t="s">
        <v>725</v>
      </c>
      <c r="D87" s="49" t="s">
        <v>17</v>
      </c>
      <c r="E87" s="49" t="s">
        <v>726</v>
      </c>
      <c r="F87" s="49" t="s">
        <v>103</v>
      </c>
      <c r="G87" s="49" t="s">
        <v>727</v>
      </c>
      <c r="H87" s="49" t="s">
        <v>21</v>
      </c>
      <c r="I87" s="49" t="s">
        <v>3582</v>
      </c>
      <c r="J87" s="49" t="s">
        <v>105</v>
      </c>
      <c r="K87" s="49" t="s">
        <v>23</v>
      </c>
      <c r="L87" s="49" t="s">
        <v>106</v>
      </c>
      <c r="M87" s="170">
        <v>30</v>
      </c>
      <c r="N87" s="171">
        <v>50.5</v>
      </c>
      <c r="O87" s="171">
        <v>20.5</v>
      </c>
      <c r="P87" s="156"/>
    </row>
    <row r="88" spans="1:16" ht="25" customHeight="1" x14ac:dyDescent="0.25">
      <c r="A88" s="162"/>
      <c r="B88" s="162"/>
      <c r="C88" s="49" t="s">
        <v>729</v>
      </c>
      <c r="D88" s="49" t="s">
        <v>26</v>
      </c>
      <c r="E88" s="49" t="s">
        <v>69</v>
      </c>
      <c r="F88" s="49" t="s">
        <v>730</v>
      </c>
      <c r="G88" s="49" t="s">
        <v>731</v>
      </c>
      <c r="H88" s="49" t="s">
        <v>44</v>
      </c>
      <c r="I88" s="49" t="s">
        <v>3210</v>
      </c>
      <c r="J88" s="49" t="s">
        <v>72</v>
      </c>
      <c r="K88" s="49" t="s">
        <v>73</v>
      </c>
      <c r="L88" s="49" t="s">
        <v>23</v>
      </c>
      <c r="M88" s="162"/>
      <c r="N88" s="173"/>
      <c r="O88" s="173"/>
      <c r="P88" s="156"/>
    </row>
    <row r="89" spans="1:16" ht="36" x14ac:dyDescent="0.25">
      <c r="A89" s="162"/>
      <c r="B89" s="162"/>
      <c r="C89" s="49" t="s">
        <v>732</v>
      </c>
      <c r="D89" s="49" t="s">
        <v>26</v>
      </c>
      <c r="E89" s="49" t="s">
        <v>656</v>
      </c>
      <c r="F89" s="49" t="s">
        <v>629</v>
      </c>
      <c r="G89" s="49" t="s">
        <v>657</v>
      </c>
      <c r="H89" s="49" t="s">
        <v>351</v>
      </c>
      <c r="I89" s="49" t="s">
        <v>3210</v>
      </c>
      <c r="J89" s="49" t="s">
        <v>149</v>
      </c>
      <c r="K89" s="49" t="s">
        <v>63</v>
      </c>
      <c r="L89" s="49" t="s">
        <v>23</v>
      </c>
      <c r="M89" s="162"/>
      <c r="N89" s="173"/>
      <c r="O89" s="173"/>
      <c r="P89" s="156"/>
    </row>
    <row r="90" spans="1:16" ht="25" customHeight="1" x14ac:dyDescent="0.25">
      <c r="A90" s="163"/>
      <c r="B90" s="163"/>
      <c r="C90" s="49" t="s">
        <v>733</v>
      </c>
      <c r="D90" s="49" t="s">
        <v>26</v>
      </c>
      <c r="E90" s="49" t="s">
        <v>471</v>
      </c>
      <c r="F90" s="49" t="s">
        <v>710</v>
      </c>
      <c r="G90" s="49" t="s">
        <v>607</v>
      </c>
      <c r="H90" s="49" t="s">
        <v>264</v>
      </c>
      <c r="I90" s="49" t="s">
        <v>3214</v>
      </c>
      <c r="J90" s="49" t="s">
        <v>474</v>
      </c>
      <c r="K90" s="49" t="s">
        <v>23</v>
      </c>
      <c r="L90" s="49" t="s">
        <v>282</v>
      </c>
      <c r="M90" s="163"/>
      <c r="N90" s="172"/>
      <c r="O90" s="172"/>
      <c r="P90" s="156"/>
    </row>
    <row r="91" spans="1:16" ht="25" customHeight="1" x14ac:dyDescent="0.25">
      <c r="A91" s="170" t="s">
        <v>734</v>
      </c>
      <c r="B91" s="170" t="s">
        <v>15</v>
      </c>
      <c r="C91" s="49" t="s">
        <v>735</v>
      </c>
      <c r="D91" s="49" t="s">
        <v>17</v>
      </c>
      <c r="E91" s="49" t="s">
        <v>736</v>
      </c>
      <c r="F91" s="49" t="s">
        <v>98</v>
      </c>
      <c r="G91" s="49" t="s">
        <v>737</v>
      </c>
      <c r="H91" s="49" t="s">
        <v>21</v>
      </c>
      <c r="I91" s="49" t="s">
        <v>3275</v>
      </c>
      <c r="J91" s="49" t="s">
        <v>91</v>
      </c>
      <c r="K91" s="49" t="s">
        <v>274</v>
      </c>
      <c r="L91" s="49" t="s">
        <v>23</v>
      </c>
      <c r="M91" s="170">
        <v>30</v>
      </c>
      <c r="N91" s="171">
        <v>58.2</v>
      </c>
      <c r="O91" s="171">
        <v>28.2</v>
      </c>
      <c r="P91" s="156"/>
    </row>
    <row r="92" spans="1:16" ht="25" customHeight="1" x14ac:dyDescent="0.25">
      <c r="A92" s="162"/>
      <c r="B92" s="162"/>
      <c r="C92" s="49" t="s">
        <v>739</v>
      </c>
      <c r="D92" s="49" t="s">
        <v>17</v>
      </c>
      <c r="E92" s="49" t="s">
        <v>740</v>
      </c>
      <c r="F92" s="49" t="s">
        <v>19</v>
      </c>
      <c r="G92" s="49" t="s">
        <v>741</v>
      </c>
      <c r="H92" s="49" t="s">
        <v>21</v>
      </c>
      <c r="I92" s="49" t="s">
        <v>3295</v>
      </c>
      <c r="J92" s="49" t="s">
        <v>91</v>
      </c>
      <c r="K92" s="49" t="s">
        <v>274</v>
      </c>
      <c r="L92" s="49" t="s">
        <v>23</v>
      </c>
      <c r="M92" s="162"/>
      <c r="N92" s="173"/>
      <c r="O92" s="173"/>
      <c r="P92" s="156"/>
    </row>
    <row r="93" spans="1:16" ht="25" customHeight="1" x14ac:dyDescent="0.25">
      <c r="A93" s="162"/>
      <c r="B93" s="162"/>
      <c r="C93" s="49" t="s">
        <v>733</v>
      </c>
      <c r="D93" s="49" t="s">
        <v>26</v>
      </c>
      <c r="E93" s="49" t="s">
        <v>471</v>
      </c>
      <c r="F93" s="49" t="s">
        <v>742</v>
      </c>
      <c r="G93" s="49" t="s">
        <v>607</v>
      </c>
      <c r="H93" s="49" t="s">
        <v>309</v>
      </c>
      <c r="I93" s="49" t="s">
        <v>3210</v>
      </c>
      <c r="J93" s="49" t="s">
        <v>474</v>
      </c>
      <c r="K93" s="49" t="s">
        <v>23</v>
      </c>
      <c r="L93" s="49" t="s">
        <v>482</v>
      </c>
      <c r="M93" s="162"/>
      <c r="N93" s="173"/>
      <c r="O93" s="173"/>
      <c r="P93" s="156"/>
    </row>
    <row r="94" spans="1:16" ht="25" customHeight="1" x14ac:dyDescent="0.25">
      <c r="A94" s="163"/>
      <c r="B94" s="163"/>
      <c r="C94" s="49" t="s">
        <v>743</v>
      </c>
      <c r="D94" s="49" t="s">
        <v>541</v>
      </c>
      <c r="E94" s="49" t="s">
        <v>41</v>
      </c>
      <c r="F94" s="49" t="s">
        <v>490</v>
      </c>
      <c r="G94" s="49" t="s">
        <v>744</v>
      </c>
      <c r="H94" s="49" t="s">
        <v>21</v>
      </c>
      <c r="I94" s="49" t="s">
        <v>3583</v>
      </c>
      <c r="J94" s="49" t="s">
        <v>492</v>
      </c>
      <c r="K94" s="49" t="s">
        <v>23</v>
      </c>
      <c r="L94" s="49" t="s">
        <v>745</v>
      </c>
      <c r="M94" s="163"/>
      <c r="N94" s="172"/>
      <c r="O94" s="172"/>
      <c r="P94" s="156"/>
    </row>
    <row r="95" spans="1:16" ht="36" x14ac:dyDescent="0.25">
      <c r="A95" s="170" t="s">
        <v>746</v>
      </c>
      <c r="B95" s="178" t="s">
        <v>100</v>
      </c>
      <c r="C95" s="49" t="s">
        <v>747</v>
      </c>
      <c r="D95" s="49" t="s">
        <v>17</v>
      </c>
      <c r="E95" s="49" t="s">
        <v>713</v>
      </c>
      <c r="F95" s="49" t="s">
        <v>19</v>
      </c>
      <c r="G95" s="49" t="s">
        <v>748</v>
      </c>
      <c r="H95" s="49" t="s">
        <v>21</v>
      </c>
      <c r="I95" s="49" t="s">
        <v>3295</v>
      </c>
      <c r="J95" s="49" t="s">
        <v>105</v>
      </c>
      <c r="K95" s="49" t="s">
        <v>23</v>
      </c>
      <c r="L95" s="49" t="s">
        <v>106</v>
      </c>
      <c r="M95" s="170">
        <v>20</v>
      </c>
      <c r="N95" s="171">
        <v>40</v>
      </c>
      <c r="O95" s="171">
        <v>20</v>
      </c>
      <c r="P95" s="156"/>
    </row>
    <row r="96" spans="1:16" ht="25" customHeight="1" x14ac:dyDescent="0.25">
      <c r="A96" s="163"/>
      <c r="B96" s="179"/>
      <c r="C96" s="49" t="s">
        <v>749</v>
      </c>
      <c r="D96" s="49" t="s">
        <v>26</v>
      </c>
      <c r="E96" s="49" t="s">
        <v>750</v>
      </c>
      <c r="F96" s="49" t="s">
        <v>416</v>
      </c>
      <c r="G96" s="49" t="s">
        <v>751</v>
      </c>
      <c r="H96" s="49" t="s">
        <v>21</v>
      </c>
      <c r="I96" s="49" t="s">
        <v>3249</v>
      </c>
      <c r="J96" s="49" t="s">
        <v>149</v>
      </c>
      <c r="K96" s="49" t="s">
        <v>92</v>
      </c>
      <c r="L96" s="49" t="s">
        <v>23</v>
      </c>
      <c r="M96" s="163"/>
      <c r="N96" s="172"/>
      <c r="O96" s="172"/>
      <c r="P96" s="156"/>
    </row>
    <row r="97" spans="1:16" ht="25" customHeight="1" x14ac:dyDescent="0.25">
      <c r="A97" s="170" t="s">
        <v>752</v>
      </c>
      <c r="B97" s="178" t="s">
        <v>100</v>
      </c>
      <c r="C97" s="49" t="s">
        <v>753</v>
      </c>
      <c r="D97" s="49" t="s">
        <v>17</v>
      </c>
      <c r="E97" s="49" t="s">
        <v>754</v>
      </c>
      <c r="F97" s="49" t="s">
        <v>19</v>
      </c>
      <c r="G97" s="49" t="s">
        <v>755</v>
      </c>
      <c r="H97" s="49" t="s">
        <v>21</v>
      </c>
      <c r="I97" s="49" t="s">
        <v>3465</v>
      </c>
      <c r="J97" s="49" t="s">
        <v>22</v>
      </c>
      <c r="K97" s="49" t="s">
        <v>23</v>
      </c>
      <c r="L97" s="49" t="s">
        <v>24</v>
      </c>
      <c r="M97" s="170">
        <v>20</v>
      </c>
      <c r="N97" s="171">
        <v>21.25</v>
      </c>
      <c r="O97" s="171">
        <v>1.25</v>
      </c>
      <c r="P97" s="156"/>
    </row>
    <row r="98" spans="1:16" ht="25" customHeight="1" x14ac:dyDescent="0.25">
      <c r="A98" s="162"/>
      <c r="B98" s="180"/>
      <c r="C98" s="49" t="s">
        <v>619</v>
      </c>
      <c r="D98" s="49" t="s">
        <v>26</v>
      </c>
      <c r="E98" s="49" t="s">
        <v>707</v>
      </c>
      <c r="F98" s="49" t="s">
        <v>742</v>
      </c>
      <c r="G98" s="49" t="s">
        <v>622</v>
      </c>
      <c r="H98" s="49" t="s">
        <v>309</v>
      </c>
      <c r="I98" s="49" t="s">
        <v>3210</v>
      </c>
      <c r="J98" s="49" t="s">
        <v>623</v>
      </c>
      <c r="K98" s="49" t="s">
        <v>591</v>
      </c>
      <c r="L98" s="49" t="s">
        <v>23</v>
      </c>
      <c r="M98" s="162"/>
      <c r="N98" s="173"/>
      <c r="O98" s="173"/>
      <c r="P98" s="156"/>
    </row>
    <row r="99" spans="1:16" ht="25" customHeight="1" x14ac:dyDescent="0.25">
      <c r="A99" s="163"/>
      <c r="B99" s="179"/>
      <c r="C99" s="49" t="s">
        <v>624</v>
      </c>
      <c r="D99" s="49" t="s">
        <v>26</v>
      </c>
      <c r="E99" s="49" t="s">
        <v>709</v>
      </c>
      <c r="F99" s="49" t="s">
        <v>416</v>
      </c>
      <c r="G99" s="49" t="s">
        <v>626</v>
      </c>
      <c r="H99" s="49" t="s">
        <v>309</v>
      </c>
      <c r="I99" s="49" t="s">
        <v>3210</v>
      </c>
      <c r="J99" s="49" t="s">
        <v>31</v>
      </c>
      <c r="K99" s="49" t="s">
        <v>756</v>
      </c>
      <c r="L99" s="49" t="s">
        <v>23</v>
      </c>
      <c r="M99" s="163"/>
      <c r="N99" s="172"/>
      <c r="O99" s="172"/>
      <c r="P99" s="156"/>
    </row>
    <row r="100" spans="1:16" ht="25" customHeight="1" x14ac:dyDescent="0.25">
      <c r="A100" s="170" t="s">
        <v>757</v>
      </c>
      <c r="B100" s="170" t="s">
        <v>15</v>
      </c>
      <c r="C100" s="103" t="s">
        <v>758</v>
      </c>
      <c r="D100" s="103" t="s">
        <v>17</v>
      </c>
      <c r="E100" s="103" t="s">
        <v>759</v>
      </c>
      <c r="F100" s="103" t="s">
        <v>19</v>
      </c>
      <c r="G100" s="103" t="s">
        <v>760</v>
      </c>
      <c r="H100" s="103" t="s">
        <v>21</v>
      </c>
      <c r="I100" s="103" t="s">
        <v>3350</v>
      </c>
      <c r="J100" s="103" t="s">
        <v>22</v>
      </c>
      <c r="K100" s="103" t="s">
        <v>23</v>
      </c>
      <c r="L100" s="103" t="s">
        <v>24</v>
      </c>
      <c r="M100" s="170">
        <v>30</v>
      </c>
      <c r="N100" s="181">
        <v>36.6</v>
      </c>
      <c r="O100" s="181">
        <v>6.6</v>
      </c>
      <c r="P100" s="156"/>
    </row>
    <row r="101" spans="1:16" ht="25" customHeight="1" x14ac:dyDescent="0.25">
      <c r="A101" s="162"/>
      <c r="B101" s="162"/>
      <c r="C101" s="103" t="s">
        <v>761</v>
      </c>
      <c r="D101" s="103" t="s">
        <v>17</v>
      </c>
      <c r="E101" s="103" t="s">
        <v>762</v>
      </c>
      <c r="F101" s="103" t="s">
        <v>19</v>
      </c>
      <c r="G101" s="103" t="s">
        <v>763</v>
      </c>
      <c r="H101" s="103" t="s">
        <v>21</v>
      </c>
      <c r="I101" s="103" t="s">
        <v>3388</v>
      </c>
      <c r="J101" s="103" t="s">
        <v>91</v>
      </c>
      <c r="K101" s="103" t="s">
        <v>92</v>
      </c>
      <c r="L101" s="103" t="s">
        <v>23</v>
      </c>
      <c r="M101" s="162"/>
      <c r="N101" s="182"/>
      <c r="O101" s="182"/>
      <c r="P101" s="156"/>
    </row>
    <row r="102" spans="1:16" ht="25" customHeight="1" x14ac:dyDescent="0.25">
      <c r="A102" s="162"/>
      <c r="B102" s="162"/>
      <c r="C102" s="104" t="s">
        <v>3792</v>
      </c>
      <c r="D102" s="104" t="s">
        <v>121</v>
      </c>
      <c r="E102" s="104" t="s">
        <v>902</v>
      </c>
      <c r="F102" s="104">
        <v>20160708</v>
      </c>
      <c r="G102" s="104" t="s">
        <v>3703</v>
      </c>
      <c r="H102" s="104" t="s">
        <v>84</v>
      </c>
      <c r="I102" s="104" t="s">
        <v>3793</v>
      </c>
      <c r="J102" s="104" t="s">
        <v>3794</v>
      </c>
      <c r="K102" s="104">
        <v>0.6</v>
      </c>
      <c r="L102" s="104">
        <v>0</v>
      </c>
      <c r="M102" s="162"/>
      <c r="N102" s="182"/>
      <c r="O102" s="182"/>
      <c r="P102" s="156"/>
    </row>
    <row r="103" spans="1:16" ht="25" customHeight="1" x14ac:dyDescent="0.25">
      <c r="A103" s="162"/>
      <c r="B103" s="162"/>
      <c r="C103" s="104" t="s">
        <v>3795</v>
      </c>
      <c r="D103" s="104" t="s">
        <v>121</v>
      </c>
      <c r="E103" s="104" t="s">
        <v>3796</v>
      </c>
      <c r="F103" s="104">
        <v>20160504</v>
      </c>
      <c r="G103" s="104"/>
      <c r="H103" s="104" t="s">
        <v>84</v>
      </c>
      <c r="I103" s="104" t="s">
        <v>3797</v>
      </c>
      <c r="J103" s="104" t="s">
        <v>3794</v>
      </c>
      <c r="K103" s="104">
        <v>3</v>
      </c>
      <c r="L103" s="104">
        <v>0</v>
      </c>
      <c r="M103" s="162"/>
      <c r="N103" s="182"/>
      <c r="O103" s="182"/>
      <c r="P103" s="156"/>
    </row>
    <row r="104" spans="1:16" ht="25" customHeight="1" x14ac:dyDescent="0.25">
      <c r="A104" s="163"/>
      <c r="B104" s="163"/>
      <c r="C104" s="103" t="s">
        <v>764</v>
      </c>
      <c r="D104" s="103" t="s">
        <v>26</v>
      </c>
      <c r="E104" s="103" t="s">
        <v>765</v>
      </c>
      <c r="F104" s="103" t="s">
        <v>546</v>
      </c>
      <c r="G104" s="103" t="s">
        <v>766</v>
      </c>
      <c r="H104" s="103" t="s">
        <v>84</v>
      </c>
      <c r="I104" s="103" t="s">
        <v>3210</v>
      </c>
      <c r="J104" s="103" t="s">
        <v>72</v>
      </c>
      <c r="K104" s="103" t="s">
        <v>45</v>
      </c>
      <c r="L104" s="103" t="s">
        <v>23</v>
      </c>
      <c r="M104" s="163"/>
      <c r="N104" s="183"/>
      <c r="O104" s="183"/>
      <c r="P104" s="156"/>
    </row>
    <row r="105" spans="1:16" ht="72" x14ac:dyDescent="0.25">
      <c r="A105" s="170" t="s">
        <v>767</v>
      </c>
      <c r="B105" s="170" t="s">
        <v>100</v>
      </c>
      <c r="C105" s="49" t="s">
        <v>768</v>
      </c>
      <c r="D105" s="49" t="s">
        <v>17</v>
      </c>
      <c r="E105" s="49" t="s">
        <v>769</v>
      </c>
      <c r="F105" s="49" t="s">
        <v>103</v>
      </c>
      <c r="G105" s="49" t="s">
        <v>770</v>
      </c>
      <c r="H105" s="49" t="s">
        <v>442</v>
      </c>
      <c r="I105" s="49" t="s">
        <v>3584</v>
      </c>
      <c r="J105" s="49" t="s">
        <v>771</v>
      </c>
      <c r="K105" s="49" t="s">
        <v>23</v>
      </c>
      <c r="L105" s="49" t="s">
        <v>282</v>
      </c>
      <c r="M105" s="170">
        <v>20</v>
      </c>
      <c r="N105" s="171">
        <v>27</v>
      </c>
      <c r="O105" s="184">
        <v>7</v>
      </c>
      <c r="P105" s="156"/>
    </row>
    <row r="106" spans="1:16" ht="84" x14ac:dyDescent="0.25">
      <c r="A106" s="163"/>
      <c r="B106" s="163"/>
      <c r="C106" s="49" t="s">
        <v>772</v>
      </c>
      <c r="D106" s="49" t="s">
        <v>773</v>
      </c>
      <c r="E106" s="49" t="s">
        <v>774</v>
      </c>
      <c r="F106" s="49" t="s">
        <v>775</v>
      </c>
      <c r="G106" s="49" t="s">
        <v>29</v>
      </c>
      <c r="H106" s="49" t="s">
        <v>21</v>
      </c>
      <c r="I106" s="49" t="s">
        <v>3230</v>
      </c>
      <c r="J106" s="49" t="s">
        <v>776</v>
      </c>
      <c r="K106" s="49" t="s">
        <v>233</v>
      </c>
      <c r="L106" s="49" t="s">
        <v>23</v>
      </c>
      <c r="M106" s="163"/>
      <c r="N106" s="172"/>
      <c r="O106" s="185"/>
      <c r="P106" s="156"/>
    </row>
    <row r="107" spans="1:16" ht="36" x14ac:dyDescent="0.25">
      <c r="A107" s="170" t="s">
        <v>777</v>
      </c>
      <c r="B107" s="170" t="s">
        <v>15</v>
      </c>
      <c r="C107" s="49" t="s">
        <v>778</v>
      </c>
      <c r="D107" s="49" t="s">
        <v>17</v>
      </c>
      <c r="E107" s="49" t="s">
        <v>779</v>
      </c>
      <c r="F107" s="49" t="s">
        <v>95</v>
      </c>
      <c r="G107" s="103" t="s">
        <v>3800</v>
      </c>
      <c r="H107" s="49" t="s">
        <v>21</v>
      </c>
      <c r="I107" s="49" t="s">
        <v>3585</v>
      </c>
      <c r="J107" s="49" t="s">
        <v>105</v>
      </c>
      <c r="K107" s="49" t="s">
        <v>23</v>
      </c>
      <c r="L107" s="49" t="s">
        <v>106</v>
      </c>
      <c r="M107" s="170">
        <v>30</v>
      </c>
      <c r="N107" s="171">
        <v>40</v>
      </c>
      <c r="O107" s="171">
        <v>10</v>
      </c>
      <c r="P107" s="156"/>
    </row>
    <row r="108" spans="1:16" ht="25" customHeight="1" x14ac:dyDescent="0.25">
      <c r="A108" s="163"/>
      <c r="B108" s="163"/>
      <c r="C108" s="49" t="s">
        <v>780</v>
      </c>
      <c r="D108" s="49" t="s">
        <v>47</v>
      </c>
      <c r="E108" s="49" t="s">
        <v>48</v>
      </c>
      <c r="F108" s="49" t="s">
        <v>781</v>
      </c>
      <c r="G108" s="49" t="s">
        <v>29</v>
      </c>
      <c r="H108" s="49" t="s">
        <v>21</v>
      </c>
      <c r="I108" s="49" t="s">
        <v>29</v>
      </c>
      <c r="J108" s="49" t="s">
        <v>417</v>
      </c>
      <c r="K108" s="49" t="s">
        <v>92</v>
      </c>
      <c r="L108" s="49" t="s">
        <v>23</v>
      </c>
      <c r="M108" s="163"/>
      <c r="N108" s="172"/>
      <c r="O108" s="172"/>
      <c r="P108" s="156"/>
    </row>
    <row r="109" spans="1:16" ht="36" x14ac:dyDescent="0.25">
      <c r="A109" s="170" t="s">
        <v>782</v>
      </c>
      <c r="B109" s="170" t="s">
        <v>100</v>
      </c>
      <c r="C109" s="49" t="s">
        <v>783</v>
      </c>
      <c r="D109" s="49" t="s">
        <v>17</v>
      </c>
      <c r="E109" s="49" t="s">
        <v>784</v>
      </c>
      <c r="F109" s="49" t="s">
        <v>187</v>
      </c>
      <c r="G109" s="49" t="s">
        <v>785</v>
      </c>
      <c r="H109" s="49" t="s">
        <v>21</v>
      </c>
      <c r="I109" s="49" t="s">
        <v>3295</v>
      </c>
      <c r="J109" s="49" t="s">
        <v>105</v>
      </c>
      <c r="K109" s="49" t="s">
        <v>23</v>
      </c>
      <c r="L109" s="49" t="s">
        <v>106</v>
      </c>
      <c r="M109" s="170">
        <v>20</v>
      </c>
      <c r="N109" s="171">
        <v>41.25</v>
      </c>
      <c r="O109" s="171" t="s">
        <v>786</v>
      </c>
      <c r="P109" s="156"/>
    </row>
    <row r="110" spans="1:16" ht="25" customHeight="1" x14ac:dyDescent="0.25">
      <c r="A110" s="162"/>
      <c r="B110" s="162"/>
      <c r="C110" s="49" t="s">
        <v>619</v>
      </c>
      <c r="D110" s="49" t="s">
        <v>26</v>
      </c>
      <c r="E110" s="49" t="s">
        <v>787</v>
      </c>
      <c r="F110" s="49" t="s">
        <v>391</v>
      </c>
      <c r="G110" s="49" t="s">
        <v>788</v>
      </c>
      <c r="H110" s="49" t="s">
        <v>50</v>
      </c>
      <c r="I110" s="49" t="s">
        <v>3210</v>
      </c>
      <c r="J110" s="49" t="s">
        <v>623</v>
      </c>
      <c r="K110" s="49" t="s">
        <v>267</v>
      </c>
      <c r="L110" s="49" t="s">
        <v>23</v>
      </c>
      <c r="M110" s="162"/>
      <c r="N110" s="173"/>
      <c r="O110" s="173"/>
      <c r="P110" s="156"/>
    </row>
    <row r="111" spans="1:16" ht="25" customHeight="1" x14ac:dyDescent="0.25">
      <c r="A111" s="163"/>
      <c r="B111" s="163"/>
      <c r="C111" s="49" t="s">
        <v>624</v>
      </c>
      <c r="D111" s="49" t="s">
        <v>26</v>
      </c>
      <c r="E111" s="49" t="s">
        <v>789</v>
      </c>
      <c r="F111" s="49" t="s">
        <v>311</v>
      </c>
      <c r="G111" s="49" t="s">
        <v>626</v>
      </c>
      <c r="H111" s="49" t="s">
        <v>50</v>
      </c>
      <c r="I111" s="49" t="s">
        <v>3251</v>
      </c>
      <c r="J111" s="49" t="s">
        <v>31</v>
      </c>
      <c r="K111" s="49" t="s">
        <v>790</v>
      </c>
      <c r="L111" s="49" t="s">
        <v>23</v>
      </c>
      <c r="M111" s="163"/>
      <c r="N111" s="172"/>
      <c r="O111" s="172"/>
      <c r="P111" s="156"/>
    </row>
    <row r="112" spans="1:16" ht="25" customHeight="1" x14ac:dyDescent="0.25">
      <c r="A112" s="170" t="s">
        <v>795</v>
      </c>
      <c r="B112" s="170" t="s">
        <v>100</v>
      </c>
      <c r="C112" s="49" t="s">
        <v>796</v>
      </c>
      <c r="D112" s="49" t="s">
        <v>17</v>
      </c>
      <c r="E112" s="49" t="s">
        <v>797</v>
      </c>
      <c r="F112" s="49" t="s">
        <v>98</v>
      </c>
      <c r="G112" s="49" t="s">
        <v>798</v>
      </c>
      <c r="H112" s="49" t="s">
        <v>21</v>
      </c>
      <c r="I112" s="49" t="s">
        <v>3205</v>
      </c>
      <c r="J112" s="49" t="s">
        <v>91</v>
      </c>
      <c r="K112" s="49" t="s">
        <v>92</v>
      </c>
      <c r="L112" s="49" t="s">
        <v>23</v>
      </c>
      <c r="M112" s="170">
        <v>20</v>
      </c>
      <c r="N112" s="171">
        <v>20</v>
      </c>
      <c r="O112" s="171">
        <v>0</v>
      </c>
      <c r="P112" s="156"/>
    </row>
    <row r="113" spans="1:16" ht="25" customHeight="1" x14ac:dyDescent="0.25">
      <c r="A113" s="163"/>
      <c r="B113" s="163"/>
      <c r="C113" s="49" t="s">
        <v>799</v>
      </c>
      <c r="D113" s="49" t="s">
        <v>17</v>
      </c>
      <c r="E113" s="49" t="s">
        <v>797</v>
      </c>
      <c r="F113" s="49" t="s">
        <v>98</v>
      </c>
      <c r="G113" s="49" t="s">
        <v>798</v>
      </c>
      <c r="H113" s="49" t="s">
        <v>21</v>
      </c>
      <c r="I113" s="49" t="s">
        <v>3281</v>
      </c>
      <c r="J113" s="49" t="s">
        <v>91</v>
      </c>
      <c r="K113" s="49" t="s">
        <v>92</v>
      </c>
      <c r="L113" s="49" t="s">
        <v>23</v>
      </c>
      <c r="M113" s="163"/>
      <c r="N113" s="172"/>
      <c r="O113" s="172"/>
      <c r="P113" s="156"/>
    </row>
    <row r="114" spans="1:16" ht="25" customHeight="1" x14ac:dyDescent="0.25">
      <c r="A114" s="49" t="s">
        <v>808</v>
      </c>
      <c r="B114" s="49" t="s">
        <v>809</v>
      </c>
      <c r="C114" s="49" t="s">
        <v>810</v>
      </c>
      <c r="D114" s="49" t="s">
        <v>17</v>
      </c>
      <c r="E114" s="49" t="s">
        <v>811</v>
      </c>
      <c r="F114" s="49" t="s">
        <v>19</v>
      </c>
      <c r="G114" s="49" t="s">
        <v>812</v>
      </c>
      <c r="H114" s="49" t="s">
        <v>21</v>
      </c>
      <c r="I114" s="49" t="s">
        <v>3281</v>
      </c>
      <c r="J114" s="49" t="s">
        <v>91</v>
      </c>
      <c r="K114" s="49" t="s">
        <v>92</v>
      </c>
      <c r="L114" s="49" t="s">
        <v>23</v>
      </c>
      <c r="M114" s="49">
        <v>10</v>
      </c>
      <c r="N114" s="85">
        <v>10</v>
      </c>
      <c r="O114" s="85">
        <v>0</v>
      </c>
      <c r="P114" s="49"/>
    </row>
    <row r="115" spans="1:16" ht="36" x14ac:dyDescent="0.25">
      <c r="A115" s="170" t="s">
        <v>813</v>
      </c>
      <c r="B115" s="170" t="s">
        <v>15</v>
      </c>
      <c r="C115" s="103" t="s">
        <v>814</v>
      </c>
      <c r="D115" s="103" t="s">
        <v>17</v>
      </c>
      <c r="E115" s="103" t="s">
        <v>713</v>
      </c>
      <c r="F115" s="103" t="s">
        <v>19</v>
      </c>
      <c r="G115" s="103" t="s">
        <v>815</v>
      </c>
      <c r="H115" s="103" t="s">
        <v>21</v>
      </c>
      <c r="I115" s="103" t="s">
        <v>3295</v>
      </c>
      <c r="J115" s="103" t="s">
        <v>105</v>
      </c>
      <c r="K115" s="103" t="s">
        <v>23</v>
      </c>
      <c r="L115" s="103" t="s">
        <v>106</v>
      </c>
      <c r="M115" s="170">
        <v>30</v>
      </c>
      <c r="N115" s="181">
        <v>75.5</v>
      </c>
      <c r="O115" s="181">
        <v>45.5</v>
      </c>
      <c r="P115" s="156"/>
    </row>
    <row r="116" spans="1:16" ht="25" customHeight="1" x14ac:dyDescent="0.25">
      <c r="A116" s="162"/>
      <c r="B116" s="162"/>
      <c r="C116" s="103" t="s">
        <v>818</v>
      </c>
      <c r="D116" s="103" t="s">
        <v>17</v>
      </c>
      <c r="E116" s="103" t="s">
        <v>819</v>
      </c>
      <c r="F116" s="103" t="s">
        <v>214</v>
      </c>
      <c r="G116" s="103" t="s">
        <v>820</v>
      </c>
      <c r="H116" s="103" t="s">
        <v>21</v>
      </c>
      <c r="I116" s="103" t="s">
        <v>3798</v>
      </c>
      <c r="J116" s="103" t="s">
        <v>22</v>
      </c>
      <c r="K116" s="103" t="s">
        <v>23</v>
      </c>
      <c r="L116" s="103">
        <v>20</v>
      </c>
      <c r="M116" s="162"/>
      <c r="N116" s="182"/>
      <c r="O116" s="182"/>
      <c r="P116" s="156"/>
    </row>
    <row r="117" spans="1:16" ht="25" customHeight="1" x14ac:dyDescent="0.25">
      <c r="A117" s="162"/>
      <c r="B117" s="162"/>
      <c r="C117" s="103" t="s">
        <v>764</v>
      </c>
      <c r="D117" s="103" t="s">
        <v>26</v>
      </c>
      <c r="E117" s="103" t="s">
        <v>821</v>
      </c>
      <c r="F117" s="103" t="s">
        <v>822</v>
      </c>
      <c r="G117" s="103" t="s">
        <v>766</v>
      </c>
      <c r="H117" s="103" t="s">
        <v>153</v>
      </c>
      <c r="I117" s="103" t="s">
        <v>3210</v>
      </c>
      <c r="J117" s="103" t="s">
        <v>72</v>
      </c>
      <c r="K117" s="103" t="s">
        <v>154</v>
      </c>
      <c r="L117" s="103" t="s">
        <v>23</v>
      </c>
      <c r="M117" s="162"/>
      <c r="N117" s="182"/>
      <c r="O117" s="182"/>
      <c r="P117" s="156"/>
    </row>
    <row r="118" spans="1:16" ht="25" customHeight="1" x14ac:dyDescent="0.25">
      <c r="A118" s="162"/>
      <c r="B118" s="162"/>
      <c r="C118" s="103" t="s">
        <v>823</v>
      </c>
      <c r="D118" s="103" t="s">
        <v>26</v>
      </c>
      <c r="E118" s="103" t="s">
        <v>628</v>
      </c>
      <c r="F118" s="103" t="s">
        <v>629</v>
      </c>
      <c r="G118" s="103" t="s">
        <v>147</v>
      </c>
      <c r="H118" s="103" t="s">
        <v>30</v>
      </c>
      <c r="I118" s="103" t="s">
        <v>3325</v>
      </c>
      <c r="J118" s="103" t="s">
        <v>149</v>
      </c>
      <c r="K118" s="103" t="s">
        <v>824</v>
      </c>
      <c r="L118" s="103" t="s">
        <v>23</v>
      </c>
      <c r="M118" s="162"/>
      <c r="N118" s="182"/>
      <c r="O118" s="182"/>
      <c r="P118" s="156"/>
    </row>
    <row r="119" spans="1:16" ht="25" customHeight="1" x14ac:dyDescent="0.25">
      <c r="A119" s="162"/>
      <c r="B119" s="162"/>
      <c r="C119" s="111" t="s">
        <v>3816</v>
      </c>
      <c r="D119" s="111" t="s">
        <v>17</v>
      </c>
      <c r="E119" s="111" t="s">
        <v>3817</v>
      </c>
      <c r="F119" s="111">
        <v>2016.6</v>
      </c>
      <c r="G119" s="111" t="s">
        <v>3818</v>
      </c>
      <c r="H119" s="111" t="s">
        <v>21</v>
      </c>
      <c r="I119" s="111" t="s">
        <v>3819</v>
      </c>
      <c r="J119" s="111" t="s">
        <v>91</v>
      </c>
      <c r="K119" s="111">
        <v>8</v>
      </c>
      <c r="L119" s="108">
        <v>0</v>
      </c>
      <c r="M119" s="162"/>
      <c r="N119" s="182"/>
      <c r="O119" s="182"/>
      <c r="P119" s="156"/>
    </row>
    <row r="120" spans="1:16" ht="25" customHeight="1" x14ac:dyDescent="0.25">
      <c r="A120" s="163"/>
      <c r="B120" s="163"/>
      <c r="C120" s="103" t="s">
        <v>825</v>
      </c>
      <c r="D120" s="103" t="s">
        <v>26</v>
      </c>
      <c r="E120" s="103" t="s">
        <v>53</v>
      </c>
      <c r="F120" s="103" t="s">
        <v>70</v>
      </c>
      <c r="G120" s="103" t="s">
        <v>152</v>
      </c>
      <c r="H120" s="103" t="s">
        <v>84</v>
      </c>
      <c r="I120" s="103" t="s">
        <v>3325</v>
      </c>
      <c r="J120" s="103" t="s">
        <v>72</v>
      </c>
      <c r="K120" s="103" t="s">
        <v>45</v>
      </c>
      <c r="L120" s="103" t="s">
        <v>23</v>
      </c>
      <c r="M120" s="163"/>
      <c r="N120" s="183"/>
      <c r="O120" s="183"/>
      <c r="P120" s="156"/>
    </row>
    <row r="121" spans="1:16" ht="36" x14ac:dyDescent="0.25">
      <c r="A121" s="170" t="s">
        <v>836</v>
      </c>
      <c r="B121" s="170" t="s">
        <v>809</v>
      </c>
      <c r="C121" s="49" t="s">
        <v>837</v>
      </c>
      <c r="D121" s="49" t="s">
        <v>17</v>
      </c>
      <c r="E121" s="49" t="s">
        <v>557</v>
      </c>
      <c r="F121" s="49" t="s">
        <v>227</v>
      </c>
      <c r="G121" s="49" t="s">
        <v>838</v>
      </c>
      <c r="H121" s="49" t="s">
        <v>21</v>
      </c>
      <c r="I121" s="49" t="s">
        <v>3321</v>
      </c>
      <c r="J121" s="49" t="s">
        <v>105</v>
      </c>
      <c r="K121" s="49" t="s">
        <v>23</v>
      </c>
      <c r="L121" s="49" t="s">
        <v>106</v>
      </c>
      <c r="M121" s="170">
        <v>10</v>
      </c>
      <c r="N121" s="171">
        <v>42</v>
      </c>
      <c r="O121" s="171">
        <v>30</v>
      </c>
      <c r="P121" s="156"/>
    </row>
    <row r="122" spans="1:16" ht="25" customHeight="1" x14ac:dyDescent="0.25">
      <c r="A122" s="162"/>
      <c r="B122" s="162"/>
      <c r="C122" s="49" t="s">
        <v>839</v>
      </c>
      <c r="D122" s="49" t="s">
        <v>17</v>
      </c>
      <c r="E122" s="49" t="s">
        <v>840</v>
      </c>
      <c r="F122" s="49" t="s">
        <v>95</v>
      </c>
      <c r="G122" s="49" t="s">
        <v>841</v>
      </c>
      <c r="H122" s="49" t="s">
        <v>21</v>
      </c>
      <c r="I122" s="49" t="s">
        <v>3295</v>
      </c>
      <c r="J122" s="49" t="s">
        <v>91</v>
      </c>
      <c r="K122" s="49" t="s">
        <v>92</v>
      </c>
      <c r="L122" s="49" t="s">
        <v>23</v>
      </c>
      <c r="M122" s="162"/>
      <c r="N122" s="173"/>
      <c r="O122" s="173"/>
      <c r="P122" s="156"/>
    </row>
    <row r="123" spans="1:16" ht="25" customHeight="1" x14ac:dyDescent="0.25">
      <c r="A123" s="163"/>
      <c r="B123" s="163"/>
      <c r="C123" s="49" t="s">
        <v>478</v>
      </c>
      <c r="D123" s="49" t="s">
        <v>26</v>
      </c>
      <c r="E123" s="49" t="s">
        <v>842</v>
      </c>
      <c r="F123" s="49" t="s">
        <v>843</v>
      </c>
      <c r="G123" s="49" t="s">
        <v>844</v>
      </c>
      <c r="H123" s="49" t="s">
        <v>845</v>
      </c>
      <c r="I123" s="49" t="s">
        <v>3212</v>
      </c>
      <c r="J123" s="49" t="s">
        <v>72</v>
      </c>
      <c r="K123" s="49" t="s">
        <v>38</v>
      </c>
      <c r="L123" s="49" t="s">
        <v>23</v>
      </c>
      <c r="M123" s="163"/>
      <c r="N123" s="172"/>
      <c r="O123" s="172"/>
      <c r="P123" s="156"/>
    </row>
    <row r="124" spans="1:16" ht="36" x14ac:dyDescent="0.25">
      <c r="A124" s="170" t="s">
        <v>846</v>
      </c>
      <c r="B124" s="170" t="s">
        <v>29</v>
      </c>
      <c r="C124" s="49" t="s">
        <v>847</v>
      </c>
      <c r="D124" s="49" t="s">
        <v>17</v>
      </c>
      <c r="E124" s="49" t="s">
        <v>503</v>
      </c>
      <c r="F124" s="49" t="s">
        <v>214</v>
      </c>
      <c r="G124" s="49" t="s">
        <v>848</v>
      </c>
      <c r="H124" s="49" t="s">
        <v>153</v>
      </c>
      <c r="I124" s="49" t="s">
        <v>3567</v>
      </c>
      <c r="J124" s="49" t="s">
        <v>105</v>
      </c>
      <c r="K124" s="49" t="s">
        <v>23</v>
      </c>
      <c r="L124" s="49" t="s">
        <v>849</v>
      </c>
      <c r="M124" s="170">
        <v>10</v>
      </c>
      <c r="N124" s="171">
        <v>34.15</v>
      </c>
      <c r="O124" s="171">
        <v>16.5</v>
      </c>
      <c r="P124" s="156"/>
    </row>
    <row r="125" spans="1:16" ht="84" x14ac:dyDescent="0.25">
      <c r="A125" s="162"/>
      <c r="B125" s="162"/>
      <c r="C125" s="49" t="s">
        <v>850</v>
      </c>
      <c r="D125" s="49" t="s">
        <v>773</v>
      </c>
      <c r="E125" s="49" t="s">
        <v>851</v>
      </c>
      <c r="F125" s="49" t="s">
        <v>852</v>
      </c>
      <c r="G125" s="49" t="s">
        <v>853</v>
      </c>
      <c r="H125" s="49" t="s">
        <v>21</v>
      </c>
      <c r="I125" s="49" t="s">
        <v>3587</v>
      </c>
      <c r="J125" s="49" t="s">
        <v>776</v>
      </c>
      <c r="K125" s="49" t="s">
        <v>233</v>
      </c>
      <c r="L125" s="49" t="s">
        <v>23</v>
      </c>
      <c r="M125" s="162"/>
      <c r="N125" s="173"/>
      <c r="O125" s="173"/>
      <c r="P125" s="156"/>
    </row>
    <row r="126" spans="1:16" ht="25" customHeight="1" x14ac:dyDescent="0.25">
      <c r="A126" s="163"/>
      <c r="B126" s="163"/>
      <c r="C126" s="49" t="s">
        <v>854</v>
      </c>
      <c r="D126" s="49" t="s">
        <v>855</v>
      </c>
      <c r="E126" s="49" t="s">
        <v>856</v>
      </c>
      <c r="F126" s="49" t="s">
        <v>345</v>
      </c>
      <c r="G126" s="49" t="s">
        <v>857</v>
      </c>
      <c r="H126" s="49" t="s">
        <v>21</v>
      </c>
      <c r="I126" s="49" t="s">
        <v>3588</v>
      </c>
      <c r="J126" s="49" t="s">
        <v>399</v>
      </c>
      <c r="K126" s="49" t="s">
        <v>858</v>
      </c>
      <c r="L126" s="49" t="s">
        <v>23</v>
      </c>
      <c r="M126" s="163"/>
      <c r="N126" s="172"/>
      <c r="O126" s="172"/>
      <c r="P126" s="156"/>
    </row>
    <row r="127" spans="1:16" ht="36" x14ac:dyDescent="0.25">
      <c r="A127" s="170" t="s">
        <v>859</v>
      </c>
      <c r="B127" s="170" t="s">
        <v>29</v>
      </c>
      <c r="C127" s="49" t="s">
        <v>860</v>
      </c>
      <c r="D127" s="49" t="s">
        <v>17</v>
      </c>
      <c r="E127" s="49" t="s">
        <v>136</v>
      </c>
      <c r="F127" s="49" t="s">
        <v>19</v>
      </c>
      <c r="G127" s="49" t="s">
        <v>131</v>
      </c>
      <c r="H127" s="49" t="s">
        <v>21</v>
      </c>
      <c r="I127" s="49" t="s">
        <v>3287</v>
      </c>
      <c r="J127" s="49" t="s">
        <v>138</v>
      </c>
      <c r="K127" s="49" t="s">
        <v>133</v>
      </c>
      <c r="L127" s="49" t="s">
        <v>23</v>
      </c>
      <c r="M127" s="170">
        <v>7.5</v>
      </c>
      <c r="N127" s="171">
        <v>10</v>
      </c>
      <c r="O127" s="171">
        <v>0</v>
      </c>
      <c r="P127" s="156"/>
    </row>
    <row r="128" spans="1:16" ht="36" x14ac:dyDescent="0.25">
      <c r="A128" s="162"/>
      <c r="B128" s="162"/>
      <c r="C128" s="49" t="s">
        <v>860</v>
      </c>
      <c r="D128" s="49" t="s">
        <v>26</v>
      </c>
      <c r="E128" s="49" t="s">
        <v>862</v>
      </c>
      <c r="F128" s="49" t="s">
        <v>629</v>
      </c>
      <c r="G128" s="49" t="s">
        <v>657</v>
      </c>
      <c r="H128" s="49" t="s">
        <v>50</v>
      </c>
      <c r="I128" s="49" t="s">
        <v>3249</v>
      </c>
      <c r="J128" s="49" t="s">
        <v>149</v>
      </c>
      <c r="K128" s="49" t="s">
        <v>497</v>
      </c>
      <c r="L128" s="49" t="s">
        <v>23</v>
      </c>
      <c r="M128" s="162"/>
      <c r="N128" s="173"/>
      <c r="O128" s="173"/>
      <c r="P128" s="156"/>
    </row>
    <row r="129" spans="1:16" ht="24" x14ac:dyDescent="0.25">
      <c r="A129" s="163"/>
      <c r="B129" s="163"/>
      <c r="C129" s="49" t="s">
        <v>627</v>
      </c>
      <c r="D129" s="49" t="s">
        <v>26</v>
      </c>
      <c r="E129" s="49" t="s">
        <v>862</v>
      </c>
      <c r="F129" s="49" t="s">
        <v>629</v>
      </c>
      <c r="G129" s="49" t="s">
        <v>510</v>
      </c>
      <c r="H129" s="49" t="s">
        <v>442</v>
      </c>
      <c r="I129" s="49" t="s">
        <v>3251</v>
      </c>
      <c r="J129" s="49" t="s">
        <v>31</v>
      </c>
      <c r="K129" s="49">
        <v>0.5</v>
      </c>
      <c r="L129" s="49" t="s">
        <v>23</v>
      </c>
      <c r="M129" s="163"/>
      <c r="N129" s="172"/>
      <c r="O129" s="172"/>
      <c r="P129" s="156"/>
    </row>
    <row r="130" spans="1:16" ht="36" x14ac:dyDescent="0.25">
      <c r="A130" s="170" t="s">
        <v>863</v>
      </c>
      <c r="B130" s="170" t="s">
        <v>29</v>
      </c>
      <c r="C130" s="49" t="s">
        <v>864</v>
      </c>
      <c r="D130" s="49" t="s">
        <v>17</v>
      </c>
      <c r="E130" s="49" t="s">
        <v>865</v>
      </c>
      <c r="F130" s="49" t="s">
        <v>19</v>
      </c>
      <c r="G130" s="49" t="s">
        <v>131</v>
      </c>
      <c r="H130" s="49" t="s">
        <v>21</v>
      </c>
      <c r="I130" s="49" t="s">
        <v>3281</v>
      </c>
      <c r="J130" s="49" t="s">
        <v>138</v>
      </c>
      <c r="K130" s="49" t="s">
        <v>133</v>
      </c>
      <c r="L130" s="49" t="s">
        <v>23</v>
      </c>
      <c r="M130" s="170">
        <v>7.5</v>
      </c>
      <c r="N130" s="171">
        <v>8.25</v>
      </c>
      <c r="O130" s="171">
        <v>0</v>
      </c>
      <c r="P130" s="156"/>
    </row>
    <row r="131" spans="1:16" ht="25" customHeight="1" x14ac:dyDescent="0.25">
      <c r="A131" s="162"/>
      <c r="B131" s="162"/>
      <c r="C131" s="49" t="s">
        <v>627</v>
      </c>
      <c r="D131" s="49" t="s">
        <v>26</v>
      </c>
      <c r="E131" s="49" t="s">
        <v>656</v>
      </c>
      <c r="F131" s="49" t="s">
        <v>629</v>
      </c>
      <c r="G131" s="49" t="s">
        <v>510</v>
      </c>
      <c r="H131" s="49" t="s">
        <v>50</v>
      </c>
      <c r="I131" s="49" t="s">
        <v>3210</v>
      </c>
      <c r="J131" s="49" t="s">
        <v>31</v>
      </c>
      <c r="K131" s="49" t="s">
        <v>790</v>
      </c>
      <c r="L131" s="49" t="s">
        <v>23</v>
      </c>
      <c r="M131" s="162"/>
      <c r="N131" s="173"/>
      <c r="O131" s="173"/>
      <c r="P131" s="156"/>
    </row>
    <row r="132" spans="1:16" ht="36" x14ac:dyDescent="0.25">
      <c r="A132" s="163"/>
      <c r="B132" s="163"/>
      <c r="C132" s="49" t="s">
        <v>732</v>
      </c>
      <c r="D132" s="49" t="s">
        <v>26</v>
      </c>
      <c r="E132" s="49" t="s">
        <v>656</v>
      </c>
      <c r="F132" s="49" t="s">
        <v>629</v>
      </c>
      <c r="G132" s="49" t="s">
        <v>657</v>
      </c>
      <c r="H132" s="49" t="s">
        <v>442</v>
      </c>
      <c r="I132" s="49" t="s">
        <v>3210</v>
      </c>
      <c r="J132" s="49" t="s">
        <v>149</v>
      </c>
      <c r="K132" s="49" t="s">
        <v>591</v>
      </c>
      <c r="L132" s="49" t="s">
        <v>23</v>
      </c>
      <c r="M132" s="163"/>
      <c r="N132" s="172"/>
      <c r="O132" s="172"/>
      <c r="P132" s="156"/>
    </row>
    <row r="133" spans="1:16" ht="25" customHeight="1" x14ac:dyDescent="0.25">
      <c r="A133" s="170" t="s">
        <v>867</v>
      </c>
      <c r="B133" s="170" t="s">
        <v>29</v>
      </c>
      <c r="C133" s="49" t="s">
        <v>868</v>
      </c>
      <c r="D133" s="49" t="s">
        <v>26</v>
      </c>
      <c r="E133" s="49" t="s">
        <v>48</v>
      </c>
      <c r="F133" s="49" t="s">
        <v>28</v>
      </c>
      <c r="G133" s="49" t="s">
        <v>869</v>
      </c>
      <c r="H133" s="49" t="s">
        <v>21</v>
      </c>
      <c r="I133" s="49" t="s">
        <v>3210</v>
      </c>
      <c r="J133" s="49" t="s">
        <v>31</v>
      </c>
      <c r="K133" s="49" t="s">
        <v>133</v>
      </c>
      <c r="L133" s="49" t="s">
        <v>23</v>
      </c>
      <c r="M133" s="170">
        <v>7.5</v>
      </c>
      <c r="N133" s="171">
        <v>7.5</v>
      </c>
      <c r="O133" s="171">
        <v>0</v>
      </c>
      <c r="P133" s="156"/>
    </row>
    <row r="134" spans="1:16" ht="25" customHeight="1" x14ac:dyDescent="0.25">
      <c r="A134" s="163"/>
      <c r="B134" s="163"/>
      <c r="C134" s="49" t="s">
        <v>505</v>
      </c>
      <c r="D134" s="49" t="s">
        <v>26</v>
      </c>
      <c r="E134" s="49" t="s">
        <v>48</v>
      </c>
      <c r="F134" s="49" t="s">
        <v>647</v>
      </c>
      <c r="G134" s="49" t="s">
        <v>29</v>
      </c>
      <c r="H134" s="49" t="s">
        <v>62</v>
      </c>
      <c r="I134" s="49" t="s">
        <v>3212</v>
      </c>
      <c r="J134" s="49" t="s">
        <v>31</v>
      </c>
      <c r="K134" s="49" t="s">
        <v>63</v>
      </c>
      <c r="L134" s="49" t="s">
        <v>23</v>
      </c>
      <c r="M134" s="163"/>
      <c r="N134" s="172"/>
      <c r="O134" s="172"/>
      <c r="P134" s="156"/>
    </row>
    <row r="135" spans="1:16" ht="24" x14ac:dyDescent="0.25">
      <c r="A135" s="170" t="s">
        <v>870</v>
      </c>
      <c r="B135" s="170" t="s">
        <v>29</v>
      </c>
      <c r="C135" s="49" t="s">
        <v>871</v>
      </c>
      <c r="D135" s="49" t="s">
        <v>17</v>
      </c>
      <c r="E135" s="49" t="s">
        <v>872</v>
      </c>
      <c r="F135" s="49" t="s">
        <v>19</v>
      </c>
      <c r="G135" s="49" t="s">
        <v>873</v>
      </c>
      <c r="H135" s="49" t="s">
        <v>111</v>
      </c>
      <c r="I135" s="49" t="s">
        <v>3295</v>
      </c>
      <c r="J135" s="49" t="s">
        <v>91</v>
      </c>
      <c r="K135" s="49" t="s">
        <v>112</v>
      </c>
      <c r="L135" s="49" t="s">
        <v>23</v>
      </c>
      <c r="M135" s="170">
        <v>7.5</v>
      </c>
      <c r="N135" s="171">
        <v>14.25</v>
      </c>
      <c r="O135" s="171">
        <v>0</v>
      </c>
      <c r="P135" s="156"/>
    </row>
    <row r="136" spans="1:16" ht="25" customHeight="1" x14ac:dyDescent="0.25">
      <c r="A136" s="162"/>
      <c r="B136" s="162"/>
      <c r="C136" s="49" t="s">
        <v>874</v>
      </c>
      <c r="D136" s="49" t="s">
        <v>26</v>
      </c>
      <c r="E136" s="49" t="s">
        <v>875</v>
      </c>
      <c r="F136" s="49" t="s">
        <v>345</v>
      </c>
      <c r="G136" s="49" t="s">
        <v>876</v>
      </c>
      <c r="H136" s="49" t="s">
        <v>30</v>
      </c>
      <c r="I136" s="49" t="s">
        <v>3210</v>
      </c>
      <c r="J136" s="49" t="s">
        <v>31</v>
      </c>
      <c r="K136" s="49" t="s">
        <v>32</v>
      </c>
      <c r="L136" s="49" t="s">
        <v>23</v>
      </c>
      <c r="M136" s="162"/>
      <c r="N136" s="173"/>
      <c r="O136" s="173"/>
      <c r="P136" s="156"/>
    </row>
    <row r="137" spans="1:16" ht="25" customHeight="1" x14ac:dyDescent="0.25">
      <c r="A137" s="163"/>
      <c r="B137" s="163"/>
      <c r="C137" s="49" t="s">
        <v>877</v>
      </c>
      <c r="D137" s="49" t="s">
        <v>40</v>
      </c>
      <c r="E137" s="49" t="s">
        <v>542</v>
      </c>
      <c r="F137" s="49" t="s">
        <v>345</v>
      </c>
      <c r="G137" s="49" t="s">
        <v>547</v>
      </c>
      <c r="H137" s="49" t="s">
        <v>595</v>
      </c>
      <c r="I137" s="49" t="s">
        <v>3217</v>
      </c>
      <c r="J137" s="49" t="s">
        <v>399</v>
      </c>
      <c r="K137" s="49" t="s">
        <v>73</v>
      </c>
      <c r="L137" s="49" t="s">
        <v>23</v>
      </c>
      <c r="M137" s="163"/>
      <c r="N137" s="172"/>
      <c r="O137" s="172"/>
      <c r="P137" s="156"/>
    </row>
    <row r="138" spans="1:16" ht="25" customHeight="1" x14ac:dyDescent="0.25">
      <c r="A138" s="170" t="s">
        <v>878</v>
      </c>
      <c r="B138" s="170" t="s">
        <v>15</v>
      </c>
      <c r="C138" s="49" t="s">
        <v>879</v>
      </c>
      <c r="D138" s="49" t="s">
        <v>17</v>
      </c>
      <c r="E138" s="49" t="s">
        <v>880</v>
      </c>
      <c r="F138" s="49" t="s">
        <v>95</v>
      </c>
      <c r="G138" s="49" t="s">
        <v>881</v>
      </c>
      <c r="H138" s="49" t="s">
        <v>21</v>
      </c>
      <c r="I138" s="49" t="s">
        <v>3589</v>
      </c>
      <c r="J138" s="49" t="s">
        <v>91</v>
      </c>
      <c r="K138" s="49" t="s">
        <v>92</v>
      </c>
      <c r="L138" s="49" t="s">
        <v>23</v>
      </c>
      <c r="M138" s="170">
        <v>30</v>
      </c>
      <c r="N138" s="171">
        <v>39.04</v>
      </c>
      <c r="O138" s="171">
        <v>0</v>
      </c>
      <c r="P138" s="156"/>
    </row>
    <row r="139" spans="1:16" ht="25" customHeight="1" x14ac:dyDescent="0.25">
      <c r="A139" s="162"/>
      <c r="B139" s="162"/>
      <c r="C139" s="49" t="s">
        <v>882</v>
      </c>
      <c r="D139" s="49" t="s">
        <v>17</v>
      </c>
      <c r="E139" s="49" t="s">
        <v>883</v>
      </c>
      <c r="F139" s="49" t="s">
        <v>95</v>
      </c>
      <c r="G139" s="49" t="s">
        <v>884</v>
      </c>
      <c r="H139" s="49" t="s">
        <v>21</v>
      </c>
      <c r="I139" s="49" t="s">
        <v>3590</v>
      </c>
      <c r="J139" s="49" t="s">
        <v>91</v>
      </c>
      <c r="K139" s="49" t="s">
        <v>92</v>
      </c>
      <c r="L139" s="49" t="s">
        <v>23</v>
      </c>
      <c r="M139" s="162"/>
      <c r="N139" s="173"/>
      <c r="O139" s="173"/>
      <c r="P139" s="156"/>
    </row>
    <row r="140" spans="1:16" ht="25" customHeight="1" x14ac:dyDescent="0.25">
      <c r="A140" s="162"/>
      <c r="B140" s="162"/>
      <c r="C140" s="49" t="s">
        <v>885</v>
      </c>
      <c r="D140" s="49" t="s">
        <v>17</v>
      </c>
      <c r="E140" s="49" t="s">
        <v>886</v>
      </c>
      <c r="F140" s="49" t="s">
        <v>19</v>
      </c>
      <c r="G140" s="49" t="s">
        <v>887</v>
      </c>
      <c r="H140" s="49" t="s">
        <v>21</v>
      </c>
      <c r="I140" s="49" t="s">
        <v>3205</v>
      </c>
      <c r="J140" s="49" t="s">
        <v>91</v>
      </c>
      <c r="K140" s="49" t="s">
        <v>92</v>
      </c>
      <c r="L140" s="49" t="s">
        <v>23</v>
      </c>
      <c r="M140" s="162"/>
      <c r="N140" s="173"/>
      <c r="O140" s="173"/>
      <c r="P140" s="156"/>
    </row>
    <row r="141" spans="1:16" ht="25" customHeight="1" x14ac:dyDescent="0.25">
      <c r="A141" s="162"/>
      <c r="B141" s="162"/>
      <c r="C141" s="49" t="s">
        <v>764</v>
      </c>
      <c r="D141" s="49" t="s">
        <v>26</v>
      </c>
      <c r="E141" s="49" t="s">
        <v>765</v>
      </c>
      <c r="F141" s="49" t="s">
        <v>822</v>
      </c>
      <c r="G141" s="49" t="s">
        <v>766</v>
      </c>
      <c r="H141" s="49" t="s">
        <v>44</v>
      </c>
      <c r="I141" s="49" t="s">
        <v>3212</v>
      </c>
      <c r="J141" s="49" t="s">
        <v>72</v>
      </c>
      <c r="K141" s="49" t="s">
        <v>73</v>
      </c>
      <c r="L141" s="49" t="s">
        <v>23</v>
      </c>
      <c r="M141" s="162"/>
      <c r="N141" s="173"/>
      <c r="O141" s="173"/>
      <c r="P141" s="156"/>
    </row>
    <row r="142" spans="1:16" ht="25" customHeight="1" x14ac:dyDescent="0.25">
      <c r="A142" s="163"/>
      <c r="B142" s="163"/>
      <c r="C142" s="49" t="s">
        <v>888</v>
      </c>
      <c r="D142" s="49" t="s">
        <v>541</v>
      </c>
      <c r="E142" s="49" t="s">
        <v>542</v>
      </c>
      <c r="F142" s="49" t="s">
        <v>345</v>
      </c>
      <c r="G142" s="49" t="s">
        <v>547</v>
      </c>
      <c r="H142" s="49" t="s">
        <v>566</v>
      </c>
      <c r="I142" s="49" t="s">
        <v>3591</v>
      </c>
      <c r="J142" s="49" t="s">
        <v>399</v>
      </c>
      <c r="K142" s="49" t="s">
        <v>889</v>
      </c>
      <c r="L142" s="49" t="s">
        <v>23</v>
      </c>
      <c r="M142" s="163"/>
      <c r="N142" s="172"/>
      <c r="O142" s="172"/>
      <c r="P142" s="156"/>
    </row>
    <row r="143" spans="1:16" ht="25" customHeight="1" x14ac:dyDescent="0.25">
      <c r="A143" s="49" t="s">
        <v>890</v>
      </c>
      <c r="B143" s="49" t="s">
        <v>29</v>
      </c>
      <c r="C143" s="49" t="s">
        <v>478</v>
      </c>
      <c r="D143" s="49" t="s">
        <v>26</v>
      </c>
      <c r="E143" s="49" t="s">
        <v>634</v>
      </c>
      <c r="F143" s="49" t="s">
        <v>843</v>
      </c>
      <c r="G143" s="49" t="s">
        <v>480</v>
      </c>
      <c r="H143" s="49" t="s">
        <v>595</v>
      </c>
      <c r="I143" s="49" t="s">
        <v>3210</v>
      </c>
      <c r="J143" s="49" t="s">
        <v>72</v>
      </c>
      <c r="K143" s="49" t="s">
        <v>38</v>
      </c>
      <c r="L143" s="49" t="s">
        <v>23</v>
      </c>
      <c r="M143" s="49">
        <v>0</v>
      </c>
      <c r="N143" s="85">
        <v>2</v>
      </c>
      <c r="O143" s="85">
        <v>0</v>
      </c>
      <c r="P143" s="49"/>
    </row>
    <row r="144" spans="1:16" ht="25" customHeight="1" x14ac:dyDescent="0.25">
      <c r="A144" s="170" t="s">
        <v>891</v>
      </c>
      <c r="B144" s="170" t="s">
        <v>892</v>
      </c>
      <c r="C144" s="49" t="s">
        <v>893</v>
      </c>
      <c r="D144" s="49" t="s">
        <v>17</v>
      </c>
      <c r="E144" s="49" t="s">
        <v>136</v>
      </c>
      <c r="F144" s="49" t="s">
        <v>19</v>
      </c>
      <c r="G144" s="49" t="s">
        <v>131</v>
      </c>
      <c r="H144" s="49" t="s">
        <v>30</v>
      </c>
      <c r="I144" s="49" t="s">
        <v>3295</v>
      </c>
      <c r="J144" s="49" t="s">
        <v>138</v>
      </c>
      <c r="K144" s="49" t="s">
        <v>32</v>
      </c>
      <c r="L144" s="49" t="s">
        <v>23</v>
      </c>
      <c r="M144" s="170">
        <v>5</v>
      </c>
      <c r="N144" s="171">
        <v>50.25</v>
      </c>
      <c r="O144" s="171">
        <v>45.25</v>
      </c>
      <c r="P144" s="156"/>
    </row>
    <row r="145" spans="1:16" ht="25" customHeight="1" x14ac:dyDescent="0.25">
      <c r="A145" s="162"/>
      <c r="B145" s="162"/>
      <c r="C145" s="49" t="s">
        <v>874</v>
      </c>
      <c r="D145" s="49" t="s">
        <v>26</v>
      </c>
      <c r="E145" s="49" t="s">
        <v>894</v>
      </c>
      <c r="F145" s="49" t="s">
        <v>28</v>
      </c>
      <c r="G145" s="49" t="s">
        <v>876</v>
      </c>
      <c r="H145" s="49" t="s">
        <v>111</v>
      </c>
      <c r="I145" s="49" t="s">
        <v>3251</v>
      </c>
      <c r="J145" s="49" t="s">
        <v>31</v>
      </c>
      <c r="K145" s="49" t="s">
        <v>293</v>
      </c>
      <c r="L145" s="49" t="s">
        <v>23</v>
      </c>
      <c r="M145" s="162"/>
      <c r="N145" s="173"/>
      <c r="O145" s="173"/>
      <c r="P145" s="156"/>
    </row>
    <row r="146" spans="1:16" ht="25" customHeight="1" x14ac:dyDescent="0.25">
      <c r="A146" s="162"/>
      <c r="B146" s="162"/>
      <c r="C146" s="49" t="s">
        <v>895</v>
      </c>
      <c r="D146" s="49" t="s">
        <v>47</v>
      </c>
      <c r="E146" s="49" t="s">
        <v>896</v>
      </c>
      <c r="F146" s="49" t="s">
        <v>203</v>
      </c>
      <c r="G146" s="49" t="s">
        <v>29</v>
      </c>
      <c r="H146" s="49" t="s">
        <v>566</v>
      </c>
      <c r="I146" s="49" t="s">
        <v>29</v>
      </c>
      <c r="J146" s="49" t="s">
        <v>360</v>
      </c>
      <c r="K146" s="49" t="s">
        <v>23</v>
      </c>
      <c r="L146" s="49" t="s">
        <v>469</v>
      </c>
      <c r="M146" s="162"/>
      <c r="N146" s="173"/>
      <c r="O146" s="173"/>
      <c r="P146" s="156"/>
    </row>
    <row r="147" spans="1:16" ht="25" customHeight="1" x14ac:dyDescent="0.25">
      <c r="A147" s="163"/>
      <c r="B147" s="163"/>
      <c r="C147" s="49" t="s">
        <v>897</v>
      </c>
      <c r="D147" s="49" t="s">
        <v>47</v>
      </c>
      <c r="E147" s="49" t="s">
        <v>898</v>
      </c>
      <c r="F147" s="49" t="s">
        <v>899</v>
      </c>
      <c r="G147" s="49" t="s">
        <v>29</v>
      </c>
      <c r="H147" s="49" t="s">
        <v>21</v>
      </c>
      <c r="I147" s="49" t="s">
        <v>29</v>
      </c>
      <c r="J147" s="49" t="s">
        <v>204</v>
      </c>
      <c r="K147" s="49" t="s">
        <v>23</v>
      </c>
      <c r="L147" s="49" t="s">
        <v>205</v>
      </c>
      <c r="M147" s="163"/>
      <c r="N147" s="172"/>
      <c r="O147" s="172"/>
      <c r="P147" s="156"/>
    </row>
    <row r="148" spans="1:16" ht="25" customHeight="1" x14ac:dyDescent="0.25">
      <c r="A148" s="49" t="s">
        <v>904</v>
      </c>
      <c r="B148" s="49" t="s">
        <v>905</v>
      </c>
      <c r="C148" s="49" t="s">
        <v>906</v>
      </c>
      <c r="D148" s="49" t="s">
        <v>17</v>
      </c>
      <c r="E148" s="49" t="s">
        <v>48</v>
      </c>
      <c r="F148" s="49" t="s">
        <v>19</v>
      </c>
      <c r="G148" s="49" t="s">
        <v>907</v>
      </c>
      <c r="H148" s="49" t="s">
        <v>21</v>
      </c>
      <c r="I148" s="49" t="s">
        <v>3295</v>
      </c>
      <c r="J148" s="49" t="s">
        <v>138</v>
      </c>
      <c r="K148" s="49" t="s">
        <v>133</v>
      </c>
      <c r="L148" s="49" t="s">
        <v>23</v>
      </c>
      <c r="M148" s="49">
        <v>0</v>
      </c>
      <c r="N148" s="85">
        <v>5</v>
      </c>
      <c r="O148" s="85">
        <v>0</v>
      </c>
      <c r="P148" s="49"/>
    </row>
    <row r="149" spans="1:16" ht="36" x14ac:dyDescent="0.25">
      <c r="A149" s="170" t="s">
        <v>908</v>
      </c>
      <c r="B149" s="170" t="s">
        <v>909</v>
      </c>
      <c r="C149" s="49" t="s">
        <v>910</v>
      </c>
      <c r="D149" s="49" t="s">
        <v>17</v>
      </c>
      <c r="E149" s="49" t="s">
        <v>557</v>
      </c>
      <c r="F149" s="49" t="s">
        <v>103</v>
      </c>
      <c r="G149" s="49" t="s">
        <v>911</v>
      </c>
      <c r="H149" s="49" t="s">
        <v>111</v>
      </c>
      <c r="I149" s="49" t="s">
        <v>3205</v>
      </c>
      <c r="J149" s="49" t="s">
        <v>105</v>
      </c>
      <c r="K149" s="49" t="s">
        <v>23</v>
      </c>
      <c r="L149" s="49" t="s">
        <v>408</v>
      </c>
      <c r="M149" s="170">
        <v>5</v>
      </c>
      <c r="N149" s="171">
        <v>22.75</v>
      </c>
      <c r="O149" s="171">
        <v>17.75</v>
      </c>
      <c r="P149" s="156"/>
    </row>
    <row r="150" spans="1:16" ht="25" customHeight="1" x14ac:dyDescent="0.25">
      <c r="A150" s="163"/>
      <c r="B150" s="163"/>
      <c r="C150" s="49" t="s">
        <v>912</v>
      </c>
      <c r="D150" s="49" t="s">
        <v>26</v>
      </c>
      <c r="E150" s="49" t="s">
        <v>913</v>
      </c>
      <c r="F150" s="49" t="s">
        <v>833</v>
      </c>
      <c r="G150" s="49" t="s">
        <v>914</v>
      </c>
      <c r="H150" s="49" t="s">
        <v>111</v>
      </c>
      <c r="I150" s="49" t="s">
        <v>3289</v>
      </c>
      <c r="J150" s="49" t="s">
        <v>31</v>
      </c>
      <c r="K150" s="49" t="s">
        <v>293</v>
      </c>
      <c r="L150" s="49" t="s">
        <v>23</v>
      </c>
      <c r="M150" s="163"/>
      <c r="N150" s="172"/>
      <c r="O150" s="172"/>
      <c r="P150" s="156"/>
    </row>
    <row r="151" spans="1:16" ht="36" x14ac:dyDescent="0.25">
      <c r="A151" s="49" t="s">
        <v>915</v>
      </c>
      <c r="B151" s="49" t="s">
        <v>29</v>
      </c>
      <c r="C151" s="49" t="s">
        <v>916</v>
      </c>
      <c r="D151" s="49" t="s">
        <v>17</v>
      </c>
      <c r="E151" s="49" t="s">
        <v>917</v>
      </c>
      <c r="F151" s="49" t="s">
        <v>166</v>
      </c>
      <c r="G151" s="49" t="s">
        <v>689</v>
      </c>
      <c r="H151" s="49" t="s">
        <v>21</v>
      </c>
      <c r="I151" s="49" t="s">
        <v>3582</v>
      </c>
      <c r="J151" s="49" t="s">
        <v>91</v>
      </c>
      <c r="K151" s="49" t="s">
        <v>92</v>
      </c>
      <c r="L151" s="49" t="s">
        <v>23</v>
      </c>
      <c r="M151" s="49">
        <v>0</v>
      </c>
      <c r="N151" s="85">
        <v>10</v>
      </c>
      <c r="O151" s="85">
        <v>0</v>
      </c>
      <c r="P151" s="49"/>
    </row>
    <row r="152" spans="1:16" ht="36" x14ac:dyDescent="0.25">
      <c r="A152" s="170" t="s">
        <v>918</v>
      </c>
      <c r="B152" s="170" t="s">
        <v>29</v>
      </c>
      <c r="C152" s="49" t="s">
        <v>919</v>
      </c>
      <c r="D152" s="49" t="s">
        <v>17</v>
      </c>
      <c r="E152" s="49" t="s">
        <v>829</v>
      </c>
      <c r="F152" s="49" t="s">
        <v>227</v>
      </c>
      <c r="G152" s="49" t="s">
        <v>920</v>
      </c>
      <c r="H152" s="49" t="s">
        <v>111</v>
      </c>
      <c r="I152" s="49" t="s">
        <v>3224</v>
      </c>
      <c r="J152" s="49" t="s">
        <v>91</v>
      </c>
      <c r="K152" s="49" t="s">
        <v>112</v>
      </c>
      <c r="L152" s="49" t="s">
        <v>23</v>
      </c>
      <c r="M152" s="170">
        <v>7.5</v>
      </c>
      <c r="N152" s="171">
        <v>80.5</v>
      </c>
      <c r="O152" s="171">
        <v>70.5</v>
      </c>
      <c r="P152" s="156"/>
    </row>
    <row r="153" spans="1:16" ht="36" x14ac:dyDescent="0.25">
      <c r="A153" s="162"/>
      <c r="B153" s="162"/>
      <c r="C153" s="49" t="s">
        <v>921</v>
      </c>
      <c r="D153" s="49" t="s">
        <v>17</v>
      </c>
      <c r="E153" s="49" t="s">
        <v>557</v>
      </c>
      <c r="F153" s="49" t="s">
        <v>227</v>
      </c>
      <c r="G153" s="49" t="s">
        <v>911</v>
      </c>
      <c r="H153" s="49" t="s">
        <v>21</v>
      </c>
      <c r="I153" s="49" t="s">
        <v>3582</v>
      </c>
      <c r="J153" s="49" t="s">
        <v>105</v>
      </c>
      <c r="K153" s="49" t="s">
        <v>23</v>
      </c>
      <c r="L153" s="49" t="s">
        <v>106</v>
      </c>
      <c r="M153" s="162"/>
      <c r="N153" s="173"/>
      <c r="O153" s="173"/>
      <c r="P153" s="156"/>
    </row>
    <row r="154" spans="1:16" ht="36" x14ac:dyDescent="0.25">
      <c r="A154" s="162"/>
      <c r="B154" s="162"/>
      <c r="C154" s="49" t="s">
        <v>922</v>
      </c>
      <c r="D154" s="49" t="s">
        <v>17</v>
      </c>
      <c r="E154" s="49" t="s">
        <v>923</v>
      </c>
      <c r="F154" s="49" t="s">
        <v>19</v>
      </c>
      <c r="G154" s="49" t="s">
        <v>924</v>
      </c>
      <c r="H154" s="49" t="s">
        <v>21</v>
      </c>
      <c r="I154" s="49" t="s">
        <v>3224</v>
      </c>
      <c r="J154" s="49" t="s">
        <v>105</v>
      </c>
      <c r="K154" s="49" t="s">
        <v>23</v>
      </c>
      <c r="L154" s="49" t="s">
        <v>106</v>
      </c>
      <c r="M154" s="162"/>
      <c r="N154" s="173"/>
      <c r="O154" s="173"/>
      <c r="P154" s="156"/>
    </row>
    <row r="155" spans="1:16" ht="36" x14ac:dyDescent="0.25">
      <c r="A155" s="162"/>
      <c r="B155" s="162"/>
      <c r="C155" s="49" t="s">
        <v>910</v>
      </c>
      <c r="D155" s="49" t="s">
        <v>17</v>
      </c>
      <c r="E155" s="49" t="s">
        <v>557</v>
      </c>
      <c r="F155" s="49" t="s">
        <v>103</v>
      </c>
      <c r="G155" s="49" t="s">
        <v>911</v>
      </c>
      <c r="H155" s="49" t="s">
        <v>30</v>
      </c>
      <c r="I155" s="49" t="s">
        <v>3244</v>
      </c>
      <c r="J155" s="49" t="s">
        <v>105</v>
      </c>
      <c r="K155" s="49" t="s">
        <v>23</v>
      </c>
      <c r="L155" s="49" t="s">
        <v>804</v>
      </c>
      <c r="M155" s="162"/>
      <c r="N155" s="173"/>
      <c r="O155" s="173"/>
      <c r="P155" s="156"/>
    </row>
    <row r="156" spans="1:16" ht="25" customHeight="1" x14ac:dyDescent="0.25">
      <c r="A156" s="162"/>
      <c r="B156" s="162"/>
      <c r="C156" s="49" t="s">
        <v>925</v>
      </c>
      <c r="D156" s="49" t="s">
        <v>26</v>
      </c>
      <c r="E156" s="49" t="s">
        <v>926</v>
      </c>
      <c r="F156" s="49" t="s">
        <v>833</v>
      </c>
      <c r="G156" s="49" t="s">
        <v>927</v>
      </c>
      <c r="H156" s="49" t="s">
        <v>30</v>
      </c>
      <c r="I156" s="49" t="s">
        <v>3251</v>
      </c>
      <c r="J156" s="49" t="s">
        <v>31</v>
      </c>
      <c r="K156" s="49" t="s">
        <v>32</v>
      </c>
      <c r="L156" s="49" t="s">
        <v>23</v>
      </c>
      <c r="M156" s="162"/>
      <c r="N156" s="173"/>
      <c r="O156" s="173"/>
      <c r="P156" s="156"/>
    </row>
    <row r="157" spans="1:16" ht="25" customHeight="1" x14ac:dyDescent="0.25">
      <c r="A157" s="163"/>
      <c r="B157" s="163"/>
      <c r="C157" s="49" t="s">
        <v>912</v>
      </c>
      <c r="D157" s="49" t="s">
        <v>26</v>
      </c>
      <c r="E157" s="49" t="s">
        <v>913</v>
      </c>
      <c r="F157" s="49" t="s">
        <v>833</v>
      </c>
      <c r="G157" s="49" t="s">
        <v>914</v>
      </c>
      <c r="H157" s="49" t="s">
        <v>30</v>
      </c>
      <c r="I157" s="49" t="s">
        <v>3251</v>
      </c>
      <c r="J157" s="49" t="s">
        <v>31</v>
      </c>
      <c r="K157" s="49" t="s">
        <v>32</v>
      </c>
      <c r="L157" s="49" t="s">
        <v>23</v>
      </c>
      <c r="M157" s="163"/>
      <c r="N157" s="172"/>
      <c r="O157" s="172"/>
      <c r="P157" s="156"/>
    </row>
    <row r="158" spans="1:16" ht="25" customHeight="1" x14ac:dyDescent="0.25">
      <c r="A158" s="49" t="s">
        <v>928</v>
      </c>
      <c r="B158" s="49" t="s">
        <v>29</v>
      </c>
      <c r="C158" s="49" t="s">
        <v>929</v>
      </c>
      <c r="D158" s="49" t="s">
        <v>17</v>
      </c>
      <c r="E158" s="49" t="s">
        <v>433</v>
      </c>
      <c r="F158" s="49" t="s">
        <v>19</v>
      </c>
      <c r="G158" s="49" t="s">
        <v>930</v>
      </c>
      <c r="H158" s="49" t="s">
        <v>21</v>
      </c>
      <c r="I158" s="49" t="s">
        <v>3592</v>
      </c>
      <c r="J158" s="49" t="s">
        <v>91</v>
      </c>
      <c r="K158" s="49" t="s">
        <v>92</v>
      </c>
      <c r="L158" s="49" t="s">
        <v>23</v>
      </c>
      <c r="M158" s="49">
        <v>0</v>
      </c>
      <c r="N158" s="85">
        <v>10</v>
      </c>
      <c r="O158" s="85">
        <v>0</v>
      </c>
      <c r="P158" s="49"/>
    </row>
    <row r="159" spans="1:16" ht="36" x14ac:dyDescent="0.25">
      <c r="A159" s="49" t="s">
        <v>931</v>
      </c>
      <c r="B159" s="49" t="s">
        <v>100</v>
      </c>
      <c r="C159" s="49" t="s">
        <v>932</v>
      </c>
      <c r="D159" s="49" t="s">
        <v>17</v>
      </c>
      <c r="E159" s="49" t="s">
        <v>557</v>
      </c>
      <c r="F159" s="49" t="s">
        <v>214</v>
      </c>
      <c r="G159" s="49" t="s">
        <v>933</v>
      </c>
      <c r="H159" s="49" t="s">
        <v>21</v>
      </c>
      <c r="I159" s="49" t="s">
        <v>3205</v>
      </c>
      <c r="J159" s="49" t="s">
        <v>105</v>
      </c>
      <c r="K159" s="49" t="s">
        <v>23</v>
      </c>
      <c r="L159" s="49" t="s">
        <v>106</v>
      </c>
      <c r="M159" s="49">
        <v>20</v>
      </c>
      <c r="N159" s="85">
        <v>30</v>
      </c>
      <c r="O159" s="85">
        <v>10</v>
      </c>
      <c r="P159" s="49"/>
    </row>
    <row r="160" spans="1:16" ht="25" customHeight="1" x14ac:dyDescent="0.25">
      <c r="A160" s="174" t="s">
        <v>3195</v>
      </c>
      <c r="B160" s="170" t="s">
        <v>909</v>
      </c>
      <c r="C160" s="44" t="s">
        <v>3196</v>
      </c>
      <c r="D160" s="49" t="s">
        <v>121</v>
      </c>
      <c r="E160" s="44" t="s">
        <v>3197</v>
      </c>
      <c r="F160" s="44" t="s">
        <v>1008</v>
      </c>
      <c r="G160" s="44" t="s">
        <v>29</v>
      </c>
      <c r="H160" s="44" t="s">
        <v>21</v>
      </c>
      <c r="I160" s="44" t="s">
        <v>3214</v>
      </c>
      <c r="J160" s="44" t="s">
        <v>72</v>
      </c>
      <c r="K160" s="44">
        <v>2</v>
      </c>
      <c r="L160" s="44" t="s">
        <v>23</v>
      </c>
      <c r="M160" s="174">
        <v>5</v>
      </c>
      <c r="N160" s="176">
        <v>7</v>
      </c>
      <c r="O160" s="176">
        <v>0</v>
      </c>
      <c r="P160" s="170"/>
    </row>
    <row r="161" spans="1:16" ht="25" customHeight="1" x14ac:dyDescent="0.25">
      <c r="A161" s="175"/>
      <c r="B161" s="163"/>
      <c r="C161" s="44" t="s">
        <v>3198</v>
      </c>
      <c r="D161" s="49" t="s">
        <v>26</v>
      </c>
      <c r="E161" s="44" t="s">
        <v>1804</v>
      </c>
      <c r="F161" s="44" t="s">
        <v>28</v>
      </c>
      <c r="G161" s="44" t="s">
        <v>29</v>
      </c>
      <c r="H161" s="44" t="s">
        <v>21</v>
      </c>
      <c r="I161" s="44" t="s">
        <v>3210</v>
      </c>
      <c r="J161" s="44" t="s">
        <v>31</v>
      </c>
      <c r="K161" s="44" t="s">
        <v>133</v>
      </c>
      <c r="L161" s="44" t="s">
        <v>23</v>
      </c>
      <c r="M161" s="175"/>
      <c r="N161" s="177"/>
      <c r="O161" s="177"/>
      <c r="P161" s="163"/>
    </row>
    <row r="162" spans="1:16" ht="25" customHeight="1" x14ac:dyDescent="0.25">
      <c r="A162" s="170" t="s">
        <v>826</v>
      </c>
      <c r="B162" s="170" t="s">
        <v>100</v>
      </c>
      <c r="C162" s="103" t="s">
        <v>827</v>
      </c>
      <c r="D162" s="103" t="s">
        <v>17</v>
      </c>
      <c r="E162" s="103" t="s">
        <v>136</v>
      </c>
      <c r="F162" s="103" t="s">
        <v>89</v>
      </c>
      <c r="G162" s="103" t="s">
        <v>551</v>
      </c>
      <c r="H162" s="103" t="s">
        <v>21</v>
      </c>
      <c r="I162" s="103" t="s">
        <v>3287</v>
      </c>
      <c r="J162" s="103" t="s">
        <v>138</v>
      </c>
      <c r="K162" s="103" t="s">
        <v>133</v>
      </c>
      <c r="L162" s="103" t="s">
        <v>23</v>
      </c>
      <c r="M162" s="170">
        <v>20</v>
      </c>
      <c r="N162" s="181">
        <v>18.5</v>
      </c>
      <c r="O162" s="171">
        <v>-1.5</v>
      </c>
      <c r="P162" s="156" t="s">
        <v>3799</v>
      </c>
    </row>
    <row r="163" spans="1:16" ht="36" x14ac:dyDescent="0.25">
      <c r="A163" s="162"/>
      <c r="B163" s="162"/>
      <c r="C163" s="103" t="s">
        <v>828</v>
      </c>
      <c r="D163" s="103" t="s">
        <v>17</v>
      </c>
      <c r="E163" s="103" t="s">
        <v>829</v>
      </c>
      <c r="F163" s="103" t="s">
        <v>180</v>
      </c>
      <c r="G163" s="103" t="s">
        <v>830</v>
      </c>
      <c r="H163" s="103" t="s">
        <v>30</v>
      </c>
      <c r="I163" s="103" t="s">
        <v>3295</v>
      </c>
      <c r="J163" s="103" t="s">
        <v>91</v>
      </c>
      <c r="K163" s="103" t="s">
        <v>23</v>
      </c>
      <c r="L163" s="103">
        <v>3.5</v>
      </c>
      <c r="M163" s="162"/>
      <c r="N163" s="182"/>
      <c r="O163" s="173"/>
      <c r="P163" s="156"/>
    </row>
    <row r="164" spans="1:16" ht="25" customHeight="1" x14ac:dyDescent="0.25">
      <c r="A164" s="162"/>
      <c r="B164" s="162"/>
      <c r="C164" s="103" t="s">
        <v>831</v>
      </c>
      <c r="D164" s="103" t="s">
        <v>26</v>
      </c>
      <c r="E164" s="103" t="s">
        <v>832</v>
      </c>
      <c r="F164" s="103" t="s">
        <v>833</v>
      </c>
      <c r="G164" s="103" t="s">
        <v>834</v>
      </c>
      <c r="H164" s="103" t="s">
        <v>21</v>
      </c>
      <c r="I164" s="103" t="s">
        <v>3249</v>
      </c>
      <c r="J164" s="103" t="s">
        <v>149</v>
      </c>
      <c r="K164" s="103" t="s">
        <v>92</v>
      </c>
      <c r="L164" s="103" t="s">
        <v>23</v>
      </c>
      <c r="M164" s="162"/>
      <c r="N164" s="182"/>
      <c r="O164" s="173"/>
      <c r="P164" s="156"/>
    </row>
    <row r="165" spans="1:16" ht="25" customHeight="1" x14ac:dyDescent="0.25">
      <c r="A165" s="170" t="s">
        <v>451</v>
      </c>
      <c r="B165" s="170" t="s">
        <v>15</v>
      </c>
      <c r="C165" s="49" t="s">
        <v>452</v>
      </c>
      <c r="D165" s="49" t="s">
        <v>17</v>
      </c>
      <c r="E165" s="49" t="s">
        <v>453</v>
      </c>
      <c r="F165" s="49" t="s">
        <v>95</v>
      </c>
      <c r="G165" s="49" t="s">
        <v>454</v>
      </c>
      <c r="H165" s="49" t="s">
        <v>21</v>
      </c>
      <c r="I165" s="49" t="s">
        <v>3205</v>
      </c>
      <c r="J165" s="49" t="s">
        <v>91</v>
      </c>
      <c r="K165" s="49" t="s">
        <v>92</v>
      </c>
      <c r="L165" s="49" t="s">
        <v>23</v>
      </c>
      <c r="M165" s="170">
        <v>30</v>
      </c>
      <c r="N165" s="171">
        <v>20</v>
      </c>
      <c r="O165" s="171">
        <v>-10</v>
      </c>
      <c r="P165" s="156" t="s">
        <v>3191</v>
      </c>
    </row>
    <row r="166" spans="1:16" ht="25" customHeight="1" x14ac:dyDescent="0.25">
      <c r="A166" s="163"/>
      <c r="B166" s="163"/>
      <c r="C166" s="49" t="s">
        <v>455</v>
      </c>
      <c r="D166" s="49" t="s">
        <v>17</v>
      </c>
      <c r="E166" s="49" t="s">
        <v>453</v>
      </c>
      <c r="F166" s="49" t="s">
        <v>95</v>
      </c>
      <c r="G166" s="49" t="s">
        <v>454</v>
      </c>
      <c r="H166" s="49" t="s">
        <v>21</v>
      </c>
      <c r="I166" s="49" t="s">
        <v>3205</v>
      </c>
      <c r="J166" s="49" t="s">
        <v>91</v>
      </c>
      <c r="K166" s="49" t="s">
        <v>92</v>
      </c>
      <c r="L166" s="49" t="s">
        <v>23</v>
      </c>
      <c r="M166" s="163"/>
      <c r="N166" s="172"/>
      <c r="O166" s="172"/>
      <c r="P166" s="156"/>
    </row>
    <row r="167" spans="1:16" ht="25" customHeight="1" x14ac:dyDescent="0.25">
      <c r="A167" s="170" t="s">
        <v>671</v>
      </c>
      <c r="B167" s="170" t="s">
        <v>100</v>
      </c>
      <c r="C167" s="49" t="s">
        <v>672</v>
      </c>
      <c r="D167" s="49" t="s">
        <v>17</v>
      </c>
      <c r="E167" s="49" t="s">
        <v>136</v>
      </c>
      <c r="F167" s="49" t="s">
        <v>89</v>
      </c>
      <c r="G167" s="49" t="s">
        <v>131</v>
      </c>
      <c r="H167" s="49" t="s">
        <v>21</v>
      </c>
      <c r="I167" s="49" t="s">
        <v>3224</v>
      </c>
      <c r="J167" s="49" t="s">
        <v>138</v>
      </c>
      <c r="K167" s="49" t="s">
        <v>133</v>
      </c>
      <c r="L167" s="49" t="s">
        <v>23</v>
      </c>
      <c r="M167" s="170">
        <v>20</v>
      </c>
      <c r="N167" s="171">
        <v>7.75</v>
      </c>
      <c r="O167" s="171">
        <v>-12.25</v>
      </c>
      <c r="P167" s="156" t="s">
        <v>3191</v>
      </c>
    </row>
    <row r="168" spans="1:16" ht="25" customHeight="1" x14ac:dyDescent="0.25">
      <c r="A168" s="163"/>
      <c r="B168" s="163"/>
      <c r="C168" s="49" t="s">
        <v>617</v>
      </c>
      <c r="D168" s="49" t="s">
        <v>26</v>
      </c>
      <c r="E168" s="49" t="s">
        <v>673</v>
      </c>
      <c r="F168" s="49" t="s">
        <v>674</v>
      </c>
      <c r="G168" s="49" t="s">
        <v>29</v>
      </c>
      <c r="H168" s="49" t="s">
        <v>153</v>
      </c>
      <c r="I168" s="49" t="s">
        <v>3249</v>
      </c>
      <c r="J168" s="49" t="s">
        <v>31</v>
      </c>
      <c r="K168" s="49" t="s">
        <v>244</v>
      </c>
      <c r="L168" s="49" t="s">
        <v>23</v>
      </c>
      <c r="M168" s="163"/>
      <c r="N168" s="172"/>
      <c r="O168" s="172"/>
      <c r="P168" s="156"/>
    </row>
    <row r="169" spans="1:16" ht="25" customHeight="1" x14ac:dyDescent="0.25">
      <c r="A169" s="170" t="s">
        <v>706</v>
      </c>
      <c r="B169" s="170" t="s">
        <v>100</v>
      </c>
      <c r="C169" s="49" t="s">
        <v>619</v>
      </c>
      <c r="D169" s="49" t="s">
        <v>26</v>
      </c>
      <c r="E169" s="49" t="s">
        <v>707</v>
      </c>
      <c r="F169" s="49" t="s">
        <v>708</v>
      </c>
      <c r="G169" s="49" t="s">
        <v>622</v>
      </c>
      <c r="H169" s="49" t="s">
        <v>442</v>
      </c>
      <c r="I169" s="49" t="s">
        <v>3210</v>
      </c>
      <c r="J169" s="49" t="s">
        <v>623</v>
      </c>
      <c r="K169" s="49" t="s">
        <v>38</v>
      </c>
      <c r="L169" s="49" t="s">
        <v>23</v>
      </c>
      <c r="M169" s="170">
        <v>20</v>
      </c>
      <c r="N169" s="171">
        <v>2.5</v>
      </c>
      <c r="O169" s="171">
        <v>-17.5</v>
      </c>
      <c r="P169" s="156" t="s">
        <v>3191</v>
      </c>
    </row>
    <row r="170" spans="1:16" ht="25" customHeight="1" x14ac:dyDescent="0.25">
      <c r="A170" s="163"/>
      <c r="B170" s="163"/>
      <c r="C170" s="49" t="s">
        <v>624</v>
      </c>
      <c r="D170" s="49" t="s">
        <v>26</v>
      </c>
      <c r="E170" s="49" t="s">
        <v>709</v>
      </c>
      <c r="F170" s="49" t="s">
        <v>710</v>
      </c>
      <c r="G170" s="49" t="s">
        <v>626</v>
      </c>
      <c r="H170" s="49" t="s">
        <v>442</v>
      </c>
      <c r="I170" s="49" t="s">
        <v>3251</v>
      </c>
      <c r="J170" s="49" t="s">
        <v>31</v>
      </c>
      <c r="K170" s="49" t="s">
        <v>162</v>
      </c>
      <c r="L170" s="49" t="s">
        <v>23</v>
      </c>
      <c r="M170" s="163"/>
      <c r="N170" s="172"/>
      <c r="O170" s="172"/>
      <c r="P170" s="156"/>
    </row>
    <row r="171" spans="1:16" ht="25" customHeight="1" x14ac:dyDescent="0.25">
      <c r="A171" s="170" t="s">
        <v>791</v>
      </c>
      <c r="B171" s="170" t="s">
        <v>100</v>
      </c>
      <c r="C171" s="49" t="s">
        <v>792</v>
      </c>
      <c r="D171" s="49" t="s">
        <v>26</v>
      </c>
      <c r="E171" s="49" t="s">
        <v>156</v>
      </c>
      <c r="F171" s="49" t="s">
        <v>83</v>
      </c>
      <c r="G171" s="49" t="s">
        <v>793</v>
      </c>
      <c r="H171" s="49" t="s">
        <v>30</v>
      </c>
      <c r="I171" s="49" t="s">
        <v>3210</v>
      </c>
      <c r="J171" s="49" t="s">
        <v>31</v>
      </c>
      <c r="K171" s="49" t="s">
        <v>32</v>
      </c>
      <c r="L171" s="49" t="s">
        <v>23</v>
      </c>
      <c r="M171" s="170">
        <v>20</v>
      </c>
      <c r="N171" s="171">
        <v>2.25</v>
      </c>
      <c r="O171" s="171">
        <v>-17.75</v>
      </c>
      <c r="P171" s="156" t="s">
        <v>3191</v>
      </c>
    </row>
    <row r="172" spans="1:16" ht="36" x14ac:dyDescent="0.25">
      <c r="A172" s="163"/>
      <c r="B172" s="163"/>
      <c r="C172" s="49" t="s">
        <v>655</v>
      </c>
      <c r="D172" s="49" t="s">
        <v>26</v>
      </c>
      <c r="E172" s="49" t="s">
        <v>794</v>
      </c>
      <c r="F172" s="49" t="s">
        <v>629</v>
      </c>
      <c r="G172" s="49" t="s">
        <v>657</v>
      </c>
      <c r="H172" s="49" t="s">
        <v>309</v>
      </c>
      <c r="I172" s="49" t="s">
        <v>3210</v>
      </c>
      <c r="J172" s="49" t="s">
        <v>149</v>
      </c>
      <c r="K172" s="49" t="s">
        <v>162</v>
      </c>
      <c r="L172" s="49" t="s">
        <v>23</v>
      </c>
      <c r="M172" s="163"/>
      <c r="N172" s="172"/>
      <c r="O172" s="172"/>
      <c r="P172" s="156"/>
    </row>
    <row r="173" spans="1:16" ht="36" x14ac:dyDescent="0.25">
      <c r="A173" s="170" t="s">
        <v>800</v>
      </c>
      <c r="B173" s="170" t="s">
        <v>100</v>
      </c>
      <c r="C173" s="49" t="s">
        <v>801</v>
      </c>
      <c r="D173" s="49" t="s">
        <v>17</v>
      </c>
      <c r="E173" s="49" t="s">
        <v>802</v>
      </c>
      <c r="F173" s="49" t="s">
        <v>109</v>
      </c>
      <c r="G173" s="49" t="s">
        <v>803</v>
      </c>
      <c r="H173" s="49" t="s">
        <v>30</v>
      </c>
      <c r="I173" s="49" t="s">
        <v>3208</v>
      </c>
      <c r="J173" s="49" t="s">
        <v>105</v>
      </c>
      <c r="K173" s="49" t="s">
        <v>23</v>
      </c>
      <c r="L173" s="49" t="s">
        <v>804</v>
      </c>
      <c r="M173" s="170">
        <v>20</v>
      </c>
      <c r="N173" s="171">
        <v>15.682</v>
      </c>
      <c r="O173" s="171" t="s">
        <v>805</v>
      </c>
      <c r="P173" s="156" t="s">
        <v>3191</v>
      </c>
    </row>
    <row r="174" spans="1:16" ht="36" x14ac:dyDescent="0.25">
      <c r="A174" s="162"/>
      <c r="B174" s="162"/>
      <c r="C174" s="49" t="s">
        <v>563</v>
      </c>
      <c r="D174" s="49" t="s">
        <v>121</v>
      </c>
      <c r="E174" s="49" t="s">
        <v>537</v>
      </c>
      <c r="F174" s="49" t="s">
        <v>49</v>
      </c>
      <c r="G174" s="49" t="s">
        <v>565</v>
      </c>
      <c r="H174" s="49" t="s">
        <v>566</v>
      </c>
      <c r="I174" s="49" t="s">
        <v>3265</v>
      </c>
      <c r="J174" s="49" t="s">
        <v>124</v>
      </c>
      <c r="K174" s="49" t="s">
        <v>162</v>
      </c>
      <c r="L174" s="49" t="s">
        <v>23</v>
      </c>
      <c r="M174" s="162"/>
      <c r="N174" s="173"/>
      <c r="O174" s="173"/>
      <c r="P174" s="156"/>
    </row>
    <row r="175" spans="1:16" ht="48" x14ac:dyDescent="0.25">
      <c r="A175" s="163"/>
      <c r="B175" s="163"/>
      <c r="C175" s="49" t="s">
        <v>806</v>
      </c>
      <c r="D175" s="49" t="s">
        <v>541</v>
      </c>
      <c r="E175" s="49" t="s">
        <v>542</v>
      </c>
      <c r="F175" s="49" t="s">
        <v>345</v>
      </c>
      <c r="G175" s="49" t="s">
        <v>547</v>
      </c>
      <c r="H175" s="49" t="s">
        <v>566</v>
      </c>
      <c r="I175" s="49" t="s">
        <v>3586</v>
      </c>
      <c r="J175" s="49" t="s">
        <v>399</v>
      </c>
      <c r="K175" s="49" t="s">
        <v>807</v>
      </c>
      <c r="L175" s="49" t="s">
        <v>23</v>
      </c>
      <c r="M175" s="163"/>
      <c r="N175" s="172"/>
      <c r="O175" s="172"/>
      <c r="P175" s="156"/>
    </row>
    <row r="176" spans="1:16" ht="25" customHeight="1" x14ac:dyDescent="0.25">
      <c r="A176" s="139" t="s">
        <v>722</v>
      </c>
      <c r="B176" s="137" t="s">
        <v>100</v>
      </c>
      <c r="C176" s="49"/>
      <c r="D176" s="49"/>
      <c r="E176" s="49"/>
      <c r="F176" s="49"/>
      <c r="G176" s="49"/>
      <c r="H176" s="49"/>
      <c r="I176" s="49"/>
      <c r="J176" s="49"/>
      <c r="K176" s="49"/>
      <c r="L176" s="49"/>
      <c r="M176" s="137">
        <v>20</v>
      </c>
      <c r="N176" s="138">
        <v>0</v>
      </c>
      <c r="O176" s="138">
        <v>-20</v>
      </c>
      <c r="P176" s="136" t="s">
        <v>3191</v>
      </c>
    </row>
    <row r="177" spans="1:16" ht="25" customHeight="1" x14ac:dyDescent="0.25">
      <c r="A177" s="49" t="s">
        <v>934</v>
      </c>
      <c r="B177" s="54" t="s">
        <v>100</v>
      </c>
      <c r="C177" s="49"/>
      <c r="D177" s="49"/>
      <c r="E177" s="49"/>
      <c r="F177" s="49"/>
      <c r="G177" s="49"/>
      <c r="H177" s="49"/>
      <c r="I177" s="49"/>
      <c r="J177" s="49"/>
      <c r="K177" s="49"/>
      <c r="L177" s="49"/>
      <c r="M177" s="49">
        <v>20</v>
      </c>
      <c r="N177" s="85">
        <v>0</v>
      </c>
      <c r="O177" s="85">
        <v>-20</v>
      </c>
      <c r="P177" s="49" t="s">
        <v>3191</v>
      </c>
    </row>
    <row r="178" spans="1:16" ht="25" customHeight="1" x14ac:dyDescent="0.25">
      <c r="A178" s="49" t="s">
        <v>935</v>
      </c>
      <c r="B178" s="54" t="s">
        <v>15</v>
      </c>
      <c r="C178" s="49"/>
      <c r="D178" s="49"/>
      <c r="E178" s="49"/>
      <c r="F178" s="49"/>
      <c r="G178" s="49"/>
      <c r="H178" s="49"/>
      <c r="I178" s="49"/>
      <c r="J178" s="49"/>
      <c r="K178" s="49"/>
      <c r="L178" s="49"/>
      <c r="M178" s="49">
        <v>30</v>
      </c>
      <c r="N178" s="85">
        <v>0</v>
      </c>
      <c r="O178" s="85">
        <v>-30</v>
      </c>
      <c r="P178" s="49" t="s">
        <v>3191</v>
      </c>
    </row>
    <row r="179" spans="1:16" ht="25" customHeight="1" x14ac:dyDescent="0.25">
      <c r="A179" s="49" t="s">
        <v>936</v>
      </c>
      <c r="B179" s="54" t="s">
        <v>100</v>
      </c>
      <c r="C179" s="49"/>
      <c r="D179" s="49"/>
      <c r="E179" s="49"/>
      <c r="F179" s="49"/>
      <c r="G179" s="49"/>
      <c r="H179" s="49"/>
      <c r="I179" s="49"/>
      <c r="J179" s="49"/>
      <c r="K179" s="49"/>
      <c r="L179" s="49"/>
      <c r="M179" s="49">
        <v>20</v>
      </c>
      <c r="N179" s="85">
        <v>0</v>
      </c>
      <c r="O179" s="85">
        <v>-20</v>
      </c>
      <c r="P179" s="49" t="s">
        <v>3191</v>
      </c>
    </row>
    <row r="180" spans="1:16" ht="25" customHeight="1" x14ac:dyDescent="0.25">
      <c r="A180" s="49" t="s">
        <v>937</v>
      </c>
      <c r="B180" s="54" t="s">
        <v>100</v>
      </c>
      <c r="C180" s="49"/>
      <c r="D180" s="49"/>
      <c r="E180" s="49"/>
      <c r="F180" s="49"/>
      <c r="G180" s="49"/>
      <c r="H180" s="49"/>
      <c r="I180" s="49"/>
      <c r="J180" s="49"/>
      <c r="K180" s="49"/>
      <c r="L180" s="49"/>
      <c r="M180" s="49">
        <v>20</v>
      </c>
      <c r="N180" s="85">
        <v>0</v>
      </c>
      <c r="O180" s="85">
        <v>-20</v>
      </c>
      <c r="P180" s="49" t="s">
        <v>3191</v>
      </c>
    </row>
    <row r="181" spans="1:16" ht="29.25" customHeight="1" x14ac:dyDescent="0.25">
      <c r="A181" s="49" t="s">
        <v>938</v>
      </c>
      <c r="B181" s="54" t="s">
        <v>939</v>
      </c>
      <c r="C181" s="49"/>
      <c r="D181" s="49"/>
      <c r="E181" s="49"/>
      <c r="F181" s="49"/>
      <c r="G181" s="49"/>
      <c r="H181" s="49"/>
      <c r="I181" s="49"/>
      <c r="J181" s="49"/>
      <c r="K181" s="49"/>
      <c r="L181" s="49"/>
      <c r="M181" s="49">
        <v>30</v>
      </c>
      <c r="N181" s="85">
        <v>0</v>
      </c>
      <c r="O181" s="85">
        <v>-30</v>
      </c>
      <c r="P181" s="49" t="s">
        <v>3191</v>
      </c>
    </row>
    <row r="182" spans="1:16" ht="25" customHeight="1" x14ac:dyDescent="0.25">
      <c r="A182" s="49" t="s">
        <v>940</v>
      </c>
      <c r="B182" s="54" t="s">
        <v>15</v>
      </c>
      <c r="C182" s="49"/>
      <c r="D182" s="49"/>
      <c r="E182" s="49"/>
      <c r="F182" s="49"/>
      <c r="G182" s="49"/>
      <c r="H182" s="49"/>
      <c r="I182" s="49"/>
      <c r="J182" s="49"/>
      <c r="K182" s="49"/>
      <c r="L182" s="49"/>
      <c r="M182" s="49">
        <v>30</v>
      </c>
      <c r="N182" s="85">
        <v>0</v>
      </c>
      <c r="O182" s="85">
        <v>-30</v>
      </c>
      <c r="P182" s="49" t="s">
        <v>3191</v>
      </c>
    </row>
    <row r="183" spans="1:16" ht="25" customHeight="1" x14ac:dyDescent="0.25">
      <c r="A183" s="49" t="s">
        <v>941</v>
      </c>
      <c r="B183" s="49"/>
      <c r="C183" s="49"/>
      <c r="D183" s="49"/>
      <c r="E183" s="49"/>
      <c r="F183" s="49"/>
      <c r="G183" s="49"/>
      <c r="H183" s="49"/>
      <c r="I183" s="49"/>
      <c r="J183" s="49"/>
      <c r="K183" s="49"/>
      <c r="L183" s="49"/>
      <c r="M183" s="49">
        <v>7.5</v>
      </c>
      <c r="N183" s="85">
        <v>0</v>
      </c>
      <c r="O183" s="85">
        <v>-7.5</v>
      </c>
      <c r="P183" s="49" t="s">
        <v>3191</v>
      </c>
    </row>
    <row r="184" spans="1:16" ht="25" customHeight="1" x14ac:dyDescent="0.25">
      <c r="A184" s="49" t="s">
        <v>942</v>
      </c>
      <c r="B184" s="49"/>
      <c r="C184" s="49"/>
      <c r="D184" s="49"/>
      <c r="E184" s="49"/>
      <c r="F184" s="49"/>
      <c r="G184" s="49"/>
      <c r="H184" s="49"/>
      <c r="I184" s="49"/>
      <c r="J184" s="49"/>
      <c r="K184" s="49"/>
      <c r="L184" s="49"/>
      <c r="M184" s="49">
        <v>7.5</v>
      </c>
      <c r="N184" s="85">
        <v>0</v>
      </c>
      <c r="O184" s="85">
        <v>-7.5</v>
      </c>
      <c r="P184" s="49" t="s">
        <v>3191</v>
      </c>
    </row>
    <row r="185" spans="1:16" ht="39" x14ac:dyDescent="0.25">
      <c r="A185" s="49" t="s">
        <v>3199</v>
      </c>
      <c r="B185" s="49" t="s">
        <v>3593</v>
      </c>
      <c r="C185" s="49" t="s">
        <v>792</v>
      </c>
      <c r="D185" s="49" t="s">
        <v>26</v>
      </c>
      <c r="E185" s="49" t="s">
        <v>156</v>
      </c>
      <c r="F185" s="49">
        <v>201611</v>
      </c>
      <c r="G185" s="49" t="s">
        <v>793</v>
      </c>
      <c r="H185" s="49" t="s">
        <v>111</v>
      </c>
      <c r="I185" s="49" t="s">
        <v>3594</v>
      </c>
      <c r="J185" s="49" t="s">
        <v>31</v>
      </c>
      <c r="K185" s="49">
        <v>3.75</v>
      </c>
      <c r="L185" s="49">
        <v>0</v>
      </c>
      <c r="M185" s="49">
        <v>0</v>
      </c>
      <c r="N185" s="85">
        <v>3.75</v>
      </c>
      <c r="O185" s="85">
        <v>0</v>
      </c>
      <c r="P185" s="49"/>
    </row>
    <row r="186" spans="1:16" ht="25" customHeight="1" x14ac:dyDescent="0.25">
      <c r="A186" s="167" t="s">
        <v>3807</v>
      </c>
      <c r="B186" s="168"/>
      <c r="C186" s="168"/>
      <c r="D186" s="168"/>
      <c r="E186" s="168"/>
      <c r="F186" s="168"/>
      <c r="G186" s="168"/>
      <c r="H186" s="168"/>
      <c r="I186" s="168"/>
      <c r="J186" s="168"/>
      <c r="K186" s="168"/>
      <c r="L186" s="169"/>
      <c r="M186" s="110">
        <f>SUM(M3:M185)</f>
        <v>1262.5</v>
      </c>
      <c r="N186" s="110">
        <f>SUM(N3:N185)</f>
        <v>1838.0344</v>
      </c>
      <c r="O186" s="110">
        <f>SUM(O3:O161)</f>
        <v>661.90000000000009</v>
      </c>
      <c r="P186" s="110"/>
    </row>
  </sheetData>
  <mergeCells count="290">
    <mergeCell ref="P171:P172"/>
    <mergeCell ref="P112:P113"/>
    <mergeCell ref="P173:P175"/>
    <mergeCell ref="P115:P120"/>
    <mergeCell ref="P149:P150"/>
    <mergeCell ref="P152:P157"/>
    <mergeCell ref="P162:P164"/>
    <mergeCell ref="P121:P123"/>
    <mergeCell ref="P124:P126"/>
    <mergeCell ref="P127:P129"/>
    <mergeCell ref="P130:P132"/>
    <mergeCell ref="P133:P134"/>
    <mergeCell ref="P135:P137"/>
    <mergeCell ref="P138:P142"/>
    <mergeCell ref="P144:P147"/>
    <mergeCell ref="P167:P168"/>
    <mergeCell ref="P169:P170"/>
    <mergeCell ref="P165:P166"/>
    <mergeCell ref="P87:P90"/>
    <mergeCell ref="P91:P94"/>
    <mergeCell ref="P95:P96"/>
    <mergeCell ref="P97:P99"/>
    <mergeCell ref="P100:P104"/>
    <mergeCell ref="P105:P106"/>
    <mergeCell ref="P107:P108"/>
    <mergeCell ref="P109:P111"/>
    <mergeCell ref="P9:P10"/>
    <mergeCell ref="P11:P13"/>
    <mergeCell ref="N133:N134"/>
    <mergeCell ref="O133:O134"/>
    <mergeCell ref="N138:N142"/>
    <mergeCell ref="N162:N164"/>
    <mergeCell ref="P3:P6"/>
    <mergeCell ref="P14:P15"/>
    <mergeCell ref="P16:P21"/>
    <mergeCell ref="P22:P23"/>
    <mergeCell ref="P24:P25"/>
    <mergeCell ref="P26:P31"/>
    <mergeCell ref="P7:P8"/>
    <mergeCell ref="P160:P161"/>
    <mergeCell ref="P32:P33"/>
    <mergeCell ref="P35:P38"/>
    <mergeCell ref="P39:P44"/>
    <mergeCell ref="P45:P48"/>
    <mergeCell ref="P49:P57"/>
    <mergeCell ref="P58:P60"/>
    <mergeCell ref="P61:P68"/>
    <mergeCell ref="P69:P72"/>
    <mergeCell ref="P74:P75"/>
    <mergeCell ref="P76:P78"/>
    <mergeCell ref="P79:P82"/>
    <mergeCell ref="P84:P86"/>
    <mergeCell ref="O162:O164"/>
    <mergeCell ref="A152:A157"/>
    <mergeCell ref="B152:B157"/>
    <mergeCell ref="M152:M157"/>
    <mergeCell ref="N152:N157"/>
    <mergeCell ref="O152:O157"/>
    <mergeCell ref="A149:A150"/>
    <mergeCell ref="B149:B150"/>
    <mergeCell ref="M149:M150"/>
    <mergeCell ref="N149:N150"/>
    <mergeCell ref="O149:O150"/>
    <mergeCell ref="A162:A164"/>
    <mergeCell ref="B162:B164"/>
    <mergeCell ref="M162:M164"/>
    <mergeCell ref="N127:N129"/>
    <mergeCell ref="O127:O129"/>
    <mergeCell ref="N144:N147"/>
    <mergeCell ref="A112:A113"/>
    <mergeCell ref="B112:B113"/>
    <mergeCell ref="A173:A175"/>
    <mergeCell ref="B173:B175"/>
    <mergeCell ref="M173:M175"/>
    <mergeCell ref="N173:N175"/>
    <mergeCell ref="O173:O175"/>
    <mergeCell ref="N171:N172"/>
    <mergeCell ref="O171:O172"/>
    <mergeCell ref="A124:A126"/>
    <mergeCell ref="B124:B126"/>
    <mergeCell ref="M124:M126"/>
    <mergeCell ref="N124:N126"/>
    <mergeCell ref="O124:O126"/>
    <mergeCell ref="M133:M134"/>
    <mergeCell ref="A130:A132"/>
    <mergeCell ref="B130:B132"/>
    <mergeCell ref="M130:M132"/>
    <mergeCell ref="O144:O147"/>
    <mergeCell ref="A133:A134"/>
    <mergeCell ref="B133:B134"/>
    <mergeCell ref="A171:A172"/>
    <mergeCell ref="B171:B172"/>
    <mergeCell ref="M171:M172"/>
    <mergeCell ref="A121:A123"/>
    <mergeCell ref="B121:B123"/>
    <mergeCell ref="M121:M123"/>
    <mergeCell ref="M144:M147"/>
    <mergeCell ref="A138:A142"/>
    <mergeCell ref="B138:B142"/>
    <mergeCell ref="M138:M142"/>
    <mergeCell ref="A169:A170"/>
    <mergeCell ref="B169:B170"/>
    <mergeCell ref="M169:M170"/>
    <mergeCell ref="A127:A129"/>
    <mergeCell ref="A135:A137"/>
    <mergeCell ref="B135:B137"/>
    <mergeCell ref="M135:M137"/>
    <mergeCell ref="B127:B129"/>
    <mergeCell ref="M127:M129"/>
    <mergeCell ref="A144:A147"/>
    <mergeCell ref="B144:B147"/>
    <mergeCell ref="N169:N170"/>
    <mergeCell ref="O169:O170"/>
    <mergeCell ref="N167:N168"/>
    <mergeCell ref="O167:O168"/>
    <mergeCell ref="O138:O142"/>
    <mergeCell ref="O112:O113"/>
    <mergeCell ref="A109:A111"/>
    <mergeCell ref="B109:B111"/>
    <mergeCell ref="M109:M111"/>
    <mergeCell ref="N109:N111"/>
    <mergeCell ref="O109:O111"/>
    <mergeCell ref="A115:A120"/>
    <mergeCell ref="B115:B120"/>
    <mergeCell ref="M115:M120"/>
    <mergeCell ref="N115:N120"/>
    <mergeCell ref="O115:O120"/>
    <mergeCell ref="M112:M113"/>
    <mergeCell ref="N112:N113"/>
    <mergeCell ref="O135:O137"/>
    <mergeCell ref="N130:N132"/>
    <mergeCell ref="N135:N137"/>
    <mergeCell ref="N121:N123"/>
    <mergeCell ref="O121:O123"/>
    <mergeCell ref="O130:O132"/>
    <mergeCell ref="A107:A108"/>
    <mergeCell ref="B107:B108"/>
    <mergeCell ref="M107:M108"/>
    <mergeCell ref="N107:N108"/>
    <mergeCell ref="O107:O108"/>
    <mergeCell ref="N100:N104"/>
    <mergeCell ref="O100:O104"/>
    <mergeCell ref="A105:A106"/>
    <mergeCell ref="B105:B106"/>
    <mergeCell ref="M105:M106"/>
    <mergeCell ref="A100:A104"/>
    <mergeCell ref="B100:B104"/>
    <mergeCell ref="M100:M104"/>
    <mergeCell ref="N105:N106"/>
    <mergeCell ref="O105:O106"/>
    <mergeCell ref="N87:N90"/>
    <mergeCell ref="O87:O90"/>
    <mergeCell ref="A91:A94"/>
    <mergeCell ref="B91:B94"/>
    <mergeCell ref="M91:M94"/>
    <mergeCell ref="A87:A90"/>
    <mergeCell ref="B87:B90"/>
    <mergeCell ref="M87:M90"/>
    <mergeCell ref="N91:N94"/>
    <mergeCell ref="O91:O94"/>
    <mergeCell ref="A97:A99"/>
    <mergeCell ref="B97:B99"/>
    <mergeCell ref="M97:M99"/>
    <mergeCell ref="N97:N99"/>
    <mergeCell ref="O97:O99"/>
    <mergeCell ref="A95:A96"/>
    <mergeCell ref="B95:B96"/>
    <mergeCell ref="M95:M96"/>
    <mergeCell ref="N95:N96"/>
    <mergeCell ref="O95:O96"/>
    <mergeCell ref="B74:B75"/>
    <mergeCell ref="M74:M75"/>
    <mergeCell ref="N74:N75"/>
    <mergeCell ref="O74:O75"/>
    <mergeCell ref="A84:A86"/>
    <mergeCell ref="B84:B86"/>
    <mergeCell ref="M84:M86"/>
    <mergeCell ref="N84:N86"/>
    <mergeCell ref="O84:O86"/>
    <mergeCell ref="N79:N82"/>
    <mergeCell ref="O79:O82"/>
    <mergeCell ref="A79:A82"/>
    <mergeCell ref="B79:B82"/>
    <mergeCell ref="M79:M82"/>
    <mergeCell ref="A69:A72"/>
    <mergeCell ref="B69:B72"/>
    <mergeCell ref="M69:M72"/>
    <mergeCell ref="A167:A168"/>
    <mergeCell ref="B167:B168"/>
    <mergeCell ref="M167:M168"/>
    <mergeCell ref="N69:N72"/>
    <mergeCell ref="O69:O72"/>
    <mergeCell ref="A61:A68"/>
    <mergeCell ref="B61:B68"/>
    <mergeCell ref="M61:M68"/>
    <mergeCell ref="N61:N68"/>
    <mergeCell ref="O61:O68"/>
    <mergeCell ref="B160:B161"/>
    <mergeCell ref="A160:A161"/>
    <mergeCell ref="M160:M161"/>
    <mergeCell ref="N160:N161"/>
    <mergeCell ref="O160:O161"/>
    <mergeCell ref="A76:A78"/>
    <mergeCell ref="B76:B78"/>
    <mergeCell ref="M76:M78"/>
    <mergeCell ref="N76:N78"/>
    <mergeCell ref="O76:O78"/>
    <mergeCell ref="A74:A75"/>
    <mergeCell ref="A58:A60"/>
    <mergeCell ref="B58:B60"/>
    <mergeCell ref="M58:M60"/>
    <mergeCell ref="N58:N60"/>
    <mergeCell ref="O58:O60"/>
    <mergeCell ref="N45:N48"/>
    <mergeCell ref="O45:O48"/>
    <mergeCell ref="A49:A57"/>
    <mergeCell ref="B49:B57"/>
    <mergeCell ref="M49:M57"/>
    <mergeCell ref="A45:A48"/>
    <mergeCell ref="B45:B48"/>
    <mergeCell ref="M45:M48"/>
    <mergeCell ref="N49:N57"/>
    <mergeCell ref="O49:O57"/>
    <mergeCell ref="A39:A44"/>
    <mergeCell ref="B39:B44"/>
    <mergeCell ref="M39:M44"/>
    <mergeCell ref="N39:N44"/>
    <mergeCell ref="O39:O44"/>
    <mergeCell ref="A35:A38"/>
    <mergeCell ref="B35:B38"/>
    <mergeCell ref="M35:M38"/>
    <mergeCell ref="N35:N38"/>
    <mergeCell ref="O35:O38"/>
    <mergeCell ref="A32:A33"/>
    <mergeCell ref="B32:B33"/>
    <mergeCell ref="M32:M33"/>
    <mergeCell ref="N32:N33"/>
    <mergeCell ref="O32:O33"/>
    <mergeCell ref="A26:A31"/>
    <mergeCell ref="B26:B31"/>
    <mergeCell ref="M26:M31"/>
    <mergeCell ref="N26:N31"/>
    <mergeCell ref="O26:O31"/>
    <mergeCell ref="A3:A6"/>
    <mergeCell ref="B3:B6"/>
    <mergeCell ref="M3:M6"/>
    <mergeCell ref="N3:N6"/>
    <mergeCell ref="O3:O6"/>
    <mergeCell ref="M22:M23"/>
    <mergeCell ref="N22:N23"/>
    <mergeCell ref="O22:O23"/>
    <mergeCell ref="A24:A25"/>
    <mergeCell ref="B24:B25"/>
    <mergeCell ref="M24:M25"/>
    <mergeCell ref="N24:N25"/>
    <mergeCell ref="O24:O25"/>
    <mergeCell ref="A16:A21"/>
    <mergeCell ref="B16:B21"/>
    <mergeCell ref="M16:M21"/>
    <mergeCell ref="N16:N21"/>
    <mergeCell ref="O16:O21"/>
    <mergeCell ref="A7:A8"/>
    <mergeCell ref="B7:B8"/>
    <mergeCell ref="M7:M8"/>
    <mergeCell ref="N7:N8"/>
    <mergeCell ref="O7:O8"/>
    <mergeCell ref="A186:L186"/>
    <mergeCell ref="A1:P1"/>
    <mergeCell ref="A9:A10"/>
    <mergeCell ref="B9:B10"/>
    <mergeCell ref="A22:A23"/>
    <mergeCell ref="B22:B23"/>
    <mergeCell ref="M9:M10"/>
    <mergeCell ref="N9:N10"/>
    <mergeCell ref="O9:O10"/>
    <mergeCell ref="A165:A166"/>
    <mergeCell ref="B165:B166"/>
    <mergeCell ref="M165:M166"/>
    <mergeCell ref="N165:N166"/>
    <mergeCell ref="O165:O166"/>
    <mergeCell ref="A14:A15"/>
    <mergeCell ref="B14:B15"/>
    <mergeCell ref="M14:M15"/>
    <mergeCell ref="N14:N15"/>
    <mergeCell ref="O14:O15"/>
    <mergeCell ref="A11:A13"/>
    <mergeCell ref="B11:B13"/>
    <mergeCell ref="M11:M13"/>
    <mergeCell ref="N11:N13"/>
    <mergeCell ref="O11:O13"/>
  </mergeCells>
  <phoneticPr fontId="1" type="noConversion"/>
  <pageMargins left="0.25" right="0.25"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7"/>
  <sheetViews>
    <sheetView workbookViewId="0">
      <selection sqref="A1:P1"/>
    </sheetView>
  </sheetViews>
  <sheetFormatPr defaultColWidth="9" defaultRowHeight="25" customHeight="1" x14ac:dyDescent="0.25"/>
  <cols>
    <col min="1" max="1" width="7" style="16" customWidth="1"/>
    <col min="2" max="2" width="6.36328125" style="16" customWidth="1"/>
    <col min="3" max="3" width="26.08984375" style="16" customWidth="1"/>
    <col min="4" max="4" width="18.08984375" style="16" customWidth="1"/>
    <col min="5" max="5" width="16" style="16" customWidth="1"/>
    <col min="6" max="6" width="7.26953125" style="16" customWidth="1"/>
    <col min="7" max="7" width="10.26953125" style="16" customWidth="1"/>
    <col min="8" max="8" width="4.08984375" style="16" customWidth="1"/>
    <col min="9" max="9" width="7.36328125" style="16" customWidth="1"/>
    <col min="10" max="10" width="17" style="16" customWidth="1"/>
    <col min="11" max="11" width="5.08984375" style="16" customWidth="1"/>
    <col min="12" max="12" width="5" style="16" customWidth="1"/>
    <col min="13" max="13" width="6.36328125" style="16" customWidth="1"/>
    <col min="14" max="14" width="7.36328125" style="86" customWidth="1"/>
    <col min="15" max="15" width="6.36328125" style="86" customWidth="1"/>
    <col min="16" max="16" width="6.7265625" style="12" customWidth="1"/>
    <col min="17" max="250" width="9" style="12"/>
    <col min="251" max="251" width="6.26953125" style="12" customWidth="1"/>
    <col min="252" max="252" width="8.08984375" style="12" customWidth="1"/>
    <col min="253" max="255" width="9" style="12"/>
    <col min="256" max="256" width="13.36328125" style="12" customWidth="1"/>
    <col min="257" max="257" width="88.36328125" style="12" customWidth="1"/>
    <col min="258" max="258" width="21.7265625" style="12" customWidth="1"/>
    <col min="259" max="259" width="53.08984375" style="12" customWidth="1"/>
    <col min="260" max="260" width="8.453125" style="12" customWidth="1"/>
    <col min="261" max="261" width="30.453125" style="12" customWidth="1"/>
    <col min="262" max="262" width="5" style="12" customWidth="1"/>
    <col min="263" max="263" width="12.7265625" style="12" customWidth="1"/>
    <col min="264" max="264" width="49.90625" style="12" customWidth="1"/>
    <col min="265" max="267" width="9.7265625" style="12" customWidth="1"/>
    <col min="268" max="269" width="11" style="12" customWidth="1"/>
    <col min="270" max="270" width="9" style="12"/>
    <col min="271" max="271" width="17.6328125" style="12" customWidth="1"/>
    <col min="272" max="506" width="9" style="12"/>
    <col min="507" max="507" width="6.26953125" style="12" customWidth="1"/>
    <col min="508" max="508" width="8.08984375" style="12" customWidth="1"/>
    <col min="509" max="511" width="9" style="12"/>
    <col min="512" max="512" width="13.36328125" style="12" customWidth="1"/>
    <col min="513" max="513" width="88.36328125" style="12" customWidth="1"/>
    <col min="514" max="514" width="21.7265625" style="12" customWidth="1"/>
    <col min="515" max="515" width="53.08984375" style="12" customWidth="1"/>
    <col min="516" max="516" width="8.453125" style="12" customWidth="1"/>
    <col min="517" max="517" width="30.453125" style="12" customWidth="1"/>
    <col min="518" max="518" width="5" style="12" customWidth="1"/>
    <col min="519" max="519" width="12.7265625" style="12" customWidth="1"/>
    <col min="520" max="520" width="49.90625" style="12" customWidth="1"/>
    <col min="521" max="523" width="9.7265625" style="12" customWidth="1"/>
    <col min="524" max="525" width="11" style="12" customWidth="1"/>
    <col min="526" max="526" width="9" style="12"/>
    <col min="527" max="527" width="17.6328125" style="12" customWidth="1"/>
    <col min="528" max="762" width="9" style="12"/>
    <col min="763" max="763" width="6.26953125" style="12" customWidth="1"/>
    <col min="764" max="764" width="8.08984375" style="12" customWidth="1"/>
    <col min="765" max="767" width="9" style="12"/>
    <col min="768" max="768" width="13.36328125" style="12" customWidth="1"/>
    <col min="769" max="769" width="88.36328125" style="12" customWidth="1"/>
    <col min="770" max="770" width="21.7265625" style="12" customWidth="1"/>
    <col min="771" max="771" width="53.08984375" style="12" customWidth="1"/>
    <col min="772" max="772" width="8.453125" style="12" customWidth="1"/>
    <col min="773" max="773" width="30.453125" style="12" customWidth="1"/>
    <col min="774" max="774" width="5" style="12" customWidth="1"/>
    <col min="775" max="775" width="12.7265625" style="12" customWidth="1"/>
    <col min="776" max="776" width="49.90625" style="12" customWidth="1"/>
    <col min="777" max="779" width="9.7265625" style="12" customWidth="1"/>
    <col min="780" max="781" width="11" style="12" customWidth="1"/>
    <col min="782" max="782" width="9" style="12"/>
    <col min="783" max="783" width="17.6328125" style="12" customWidth="1"/>
    <col min="784" max="1018" width="9" style="12"/>
    <col min="1019" max="1019" width="6.26953125" style="12" customWidth="1"/>
    <col min="1020" max="1020" width="8.08984375" style="12" customWidth="1"/>
    <col min="1021" max="1023" width="9" style="12"/>
    <col min="1024" max="1024" width="13.36328125" style="12" customWidth="1"/>
    <col min="1025" max="1025" width="88.36328125" style="12" customWidth="1"/>
    <col min="1026" max="1026" width="21.7265625" style="12" customWidth="1"/>
    <col min="1027" max="1027" width="53.08984375" style="12" customWidth="1"/>
    <col min="1028" max="1028" width="8.453125" style="12" customWidth="1"/>
    <col min="1029" max="1029" width="30.453125" style="12" customWidth="1"/>
    <col min="1030" max="1030" width="5" style="12" customWidth="1"/>
    <col min="1031" max="1031" width="12.7265625" style="12" customWidth="1"/>
    <col min="1032" max="1032" width="49.90625" style="12" customWidth="1"/>
    <col min="1033" max="1035" width="9.7265625" style="12" customWidth="1"/>
    <col min="1036" max="1037" width="11" style="12" customWidth="1"/>
    <col min="1038" max="1038" width="9" style="12"/>
    <col min="1039" max="1039" width="17.6328125" style="12" customWidth="1"/>
    <col min="1040" max="1274" width="9" style="12"/>
    <col min="1275" max="1275" width="6.26953125" style="12" customWidth="1"/>
    <col min="1276" max="1276" width="8.08984375" style="12" customWidth="1"/>
    <col min="1277" max="1279" width="9" style="12"/>
    <col min="1280" max="1280" width="13.36328125" style="12" customWidth="1"/>
    <col min="1281" max="1281" width="88.36328125" style="12" customWidth="1"/>
    <col min="1282" max="1282" width="21.7265625" style="12" customWidth="1"/>
    <col min="1283" max="1283" width="53.08984375" style="12" customWidth="1"/>
    <col min="1284" max="1284" width="8.453125" style="12" customWidth="1"/>
    <col min="1285" max="1285" width="30.453125" style="12" customWidth="1"/>
    <col min="1286" max="1286" width="5" style="12" customWidth="1"/>
    <col min="1287" max="1287" width="12.7265625" style="12" customWidth="1"/>
    <col min="1288" max="1288" width="49.90625" style="12" customWidth="1"/>
    <col min="1289" max="1291" width="9.7265625" style="12" customWidth="1"/>
    <col min="1292" max="1293" width="11" style="12" customWidth="1"/>
    <col min="1294" max="1294" width="9" style="12"/>
    <col min="1295" max="1295" width="17.6328125" style="12" customWidth="1"/>
    <col min="1296" max="1530" width="9" style="12"/>
    <col min="1531" max="1531" width="6.26953125" style="12" customWidth="1"/>
    <col min="1532" max="1532" width="8.08984375" style="12" customWidth="1"/>
    <col min="1533" max="1535" width="9" style="12"/>
    <col min="1536" max="1536" width="13.36328125" style="12" customWidth="1"/>
    <col min="1537" max="1537" width="88.36328125" style="12" customWidth="1"/>
    <col min="1538" max="1538" width="21.7265625" style="12" customWidth="1"/>
    <col min="1539" max="1539" width="53.08984375" style="12" customWidth="1"/>
    <col min="1540" max="1540" width="8.453125" style="12" customWidth="1"/>
    <col min="1541" max="1541" width="30.453125" style="12" customWidth="1"/>
    <col min="1542" max="1542" width="5" style="12" customWidth="1"/>
    <col min="1543" max="1543" width="12.7265625" style="12" customWidth="1"/>
    <col min="1544" max="1544" width="49.90625" style="12" customWidth="1"/>
    <col min="1545" max="1547" width="9.7265625" style="12" customWidth="1"/>
    <col min="1548" max="1549" width="11" style="12" customWidth="1"/>
    <col min="1550" max="1550" width="9" style="12"/>
    <col min="1551" max="1551" width="17.6328125" style="12" customWidth="1"/>
    <col min="1552" max="1786" width="9" style="12"/>
    <col min="1787" max="1787" width="6.26953125" style="12" customWidth="1"/>
    <col min="1788" max="1788" width="8.08984375" style="12" customWidth="1"/>
    <col min="1789" max="1791" width="9" style="12"/>
    <col min="1792" max="1792" width="13.36328125" style="12" customWidth="1"/>
    <col min="1793" max="1793" width="88.36328125" style="12" customWidth="1"/>
    <col min="1794" max="1794" width="21.7265625" style="12" customWidth="1"/>
    <col min="1795" max="1795" width="53.08984375" style="12" customWidth="1"/>
    <col min="1796" max="1796" width="8.453125" style="12" customWidth="1"/>
    <col min="1797" max="1797" width="30.453125" style="12" customWidth="1"/>
    <col min="1798" max="1798" width="5" style="12" customWidth="1"/>
    <col min="1799" max="1799" width="12.7265625" style="12" customWidth="1"/>
    <col min="1800" max="1800" width="49.90625" style="12" customWidth="1"/>
    <col min="1801" max="1803" width="9.7265625" style="12" customWidth="1"/>
    <col min="1804" max="1805" width="11" style="12" customWidth="1"/>
    <col min="1806" max="1806" width="9" style="12"/>
    <col min="1807" max="1807" width="17.6328125" style="12" customWidth="1"/>
    <col min="1808" max="2042" width="9" style="12"/>
    <col min="2043" max="2043" width="6.26953125" style="12" customWidth="1"/>
    <col min="2044" max="2044" width="8.08984375" style="12" customWidth="1"/>
    <col min="2045" max="2047" width="9" style="12"/>
    <col min="2048" max="2048" width="13.36328125" style="12" customWidth="1"/>
    <col min="2049" max="2049" width="88.36328125" style="12" customWidth="1"/>
    <col min="2050" max="2050" width="21.7265625" style="12" customWidth="1"/>
    <col min="2051" max="2051" width="53.08984375" style="12" customWidth="1"/>
    <col min="2052" max="2052" width="8.453125" style="12" customWidth="1"/>
    <col min="2053" max="2053" width="30.453125" style="12" customWidth="1"/>
    <col min="2054" max="2054" width="5" style="12" customWidth="1"/>
    <col min="2055" max="2055" width="12.7265625" style="12" customWidth="1"/>
    <col min="2056" max="2056" width="49.90625" style="12" customWidth="1"/>
    <col min="2057" max="2059" width="9.7265625" style="12" customWidth="1"/>
    <col min="2060" max="2061" width="11" style="12" customWidth="1"/>
    <col min="2062" max="2062" width="9" style="12"/>
    <col min="2063" max="2063" width="17.6328125" style="12" customWidth="1"/>
    <col min="2064" max="2298" width="9" style="12"/>
    <col min="2299" max="2299" width="6.26953125" style="12" customWidth="1"/>
    <col min="2300" max="2300" width="8.08984375" style="12" customWidth="1"/>
    <col min="2301" max="2303" width="9" style="12"/>
    <col min="2304" max="2304" width="13.36328125" style="12" customWidth="1"/>
    <col min="2305" max="2305" width="88.36328125" style="12" customWidth="1"/>
    <col min="2306" max="2306" width="21.7265625" style="12" customWidth="1"/>
    <col min="2307" max="2307" width="53.08984375" style="12" customWidth="1"/>
    <col min="2308" max="2308" width="8.453125" style="12" customWidth="1"/>
    <col min="2309" max="2309" width="30.453125" style="12" customWidth="1"/>
    <col min="2310" max="2310" width="5" style="12" customWidth="1"/>
    <col min="2311" max="2311" width="12.7265625" style="12" customWidth="1"/>
    <col min="2312" max="2312" width="49.90625" style="12" customWidth="1"/>
    <col min="2313" max="2315" width="9.7265625" style="12" customWidth="1"/>
    <col min="2316" max="2317" width="11" style="12" customWidth="1"/>
    <col min="2318" max="2318" width="9" style="12"/>
    <col min="2319" max="2319" width="17.6328125" style="12" customWidth="1"/>
    <col min="2320" max="2554" width="9" style="12"/>
    <col min="2555" max="2555" width="6.26953125" style="12" customWidth="1"/>
    <col min="2556" max="2556" width="8.08984375" style="12" customWidth="1"/>
    <col min="2557" max="2559" width="9" style="12"/>
    <col min="2560" max="2560" width="13.36328125" style="12" customWidth="1"/>
    <col min="2561" max="2561" width="88.36328125" style="12" customWidth="1"/>
    <col min="2562" max="2562" width="21.7265625" style="12" customWidth="1"/>
    <col min="2563" max="2563" width="53.08984375" style="12" customWidth="1"/>
    <col min="2564" max="2564" width="8.453125" style="12" customWidth="1"/>
    <col min="2565" max="2565" width="30.453125" style="12" customWidth="1"/>
    <col min="2566" max="2566" width="5" style="12" customWidth="1"/>
    <col min="2567" max="2567" width="12.7265625" style="12" customWidth="1"/>
    <col min="2568" max="2568" width="49.90625" style="12" customWidth="1"/>
    <col min="2569" max="2571" width="9.7265625" style="12" customWidth="1"/>
    <col min="2572" max="2573" width="11" style="12" customWidth="1"/>
    <col min="2574" max="2574" width="9" style="12"/>
    <col min="2575" max="2575" width="17.6328125" style="12" customWidth="1"/>
    <col min="2576" max="2810" width="9" style="12"/>
    <col min="2811" max="2811" width="6.26953125" style="12" customWidth="1"/>
    <col min="2812" max="2812" width="8.08984375" style="12" customWidth="1"/>
    <col min="2813" max="2815" width="9" style="12"/>
    <col min="2816" max="2816" width="13.36328125" style="12" customWidth="1"/>
    <col min="2817" max="2817" width="88.36328125" style="12" customWidth="1"/>
    <col min="2818" max="2818" width="21.7265625" style="12" customWidth="1"/>
    <col min="2819" max="2819" width="53.08984375" style="12" customWidth="1"/>
    <col min="2820" max="2820" width="8.453125" style="12" customWidth="1"/>
    <col min="2821" max="2821" width="30.453125" style="12" customWidth="1"/>
    <col min="2822" max="2822" width="5" style="12" customWidth="1"/>
    <col min="2823" max="2823" width="12.7265625" style="12" customWidth="1"/>
    <col min="2824" max="2824" width="49.90625" style="12" customWidth="1"/>
    <col min="2825" max="2827" width="9.7265625" style="12" customWidth="1"/>
    <col min="2828" max="2829" width="11" style="12" customWidth="1"/>
    <col min="2830" max="2830" width="9" style="12"/>
    <col min="2831" max="2831" width="17.6328125" style="12" customWidth="1"/>
    <col min="2832" max="3066" width="9" style="12"/>
    <col min="3067" max="3067" width="6.26953125" style="12" customWidth="1"/>
    <col min="3068" max="3068" width="8.08984375" style="12" customWidth="1"/>
    <col min="3069" max="3071" width="9" style="12"/>
    <col min="3072" max="3072" width="13.36328125" style="12" customWidth="1"/>
    <col min="3073" max="3073" width="88.36328125" style="12" customWidth="1"/>
    <col min="3074" max="3074" width="21.7265625" style="12" customWidth="1"/>
    <col min="3075" max="3075" width="53.08984375" style="12" customWidth="1"/>
    <col min="3076" max="3076" width="8.453125" style="12" customWidth="1"/>
    <col min="3077" max="3077" width="30.453125" style="12" customWidth="1"/>
    <col min="3078" max="3078" width="5" style="12" customWidth="1"/>
    <col min="3079" max="3079" width="12.7265625" style="12" customWidth="1"/>
    <col min="3080" max="3080" width="49.90625" style="12" customWidth="1"/>
    <col min="3081" max="3083" width="9.7265625" style="12" customWidth="1"/>
    <col min="3084" max="3085" width="11" style="12" customWidth="1"/>
    <col min="3086" max="3086" width="9" style="12"/>
    <col min="3087" max="3087" width="17.6328125" style="12" customWidth="1"/>
    <col min="3088" max="3322" width="9" style="12"/>
    <col min="3323" max="3323" width="6.26953125" style="12" customWidth="1"/>
    <col min="3324" max="3324" width="8.08984375" style="12" customWidth="1"/>
    <col min="3325" max="3327" width="9" style="12"/>
    <col min="3328" max="3328" width="13.36328125" style="12" customWidth="1"/>
    <col min="3329" max="3329" width="88.36328125" style="12" customWidth="1"/>
    <col min="3330" max="3330" width="21.7265625" style="12" customWidth="1"/>
    <col min="3331" max="3331" width="53.08984375" style="12" customWidth="1"/>
    <col min="3332" max="3332" width="8.453125" style="12" customWidth="1"/>
    <col min="3333" max="3333" width="30.453125" style="12" customWidth="1"/>
    <col min="3334" max="3334" width="5" style="12" customWidth="1"/>
    <col min="3335" max="3335" width="12.7265625" style="12" customWidth="1"/>
    <col min="3336" max="3336" width="49.90625" style="12" customWidth="1"/>
    <col min="3337" max="3339" width="9.7265625" style="12" customWidth="1"/>
    <col min="3340" max="3341" width="11" style="12" customWidth="1"/>
    <col min="3342" max="3342" width="9" style="12"/>
    <col min="3343" max="3343" width="17.6328125" style="12" customWidth="1"/>
    <col min="3344" max="3578" width="9" style="12"/>
    <col min="3579" max="3579" width="6.26953125" style="12" customWidth="1"/>
    <col min="3580" max="3580" width="8.08984375" style="12" customWidth="1"/>
    <col min="3581" max="3583" width="9" style="12"/>
    <col min="3584" max="3584" width="13.36328125" style="12" customWidth="1"/>
    <col min="3585" max="3585" width="88.36328125" style="12" customWidth="1"/>
    <col min="3586" max="3586" width="21.7265625" style="12" customWidth="1"/>
    <col min="3587" max="3587" width="53.08984375" style="12" customWidth="1"/>
    <col min="3588" max="3588" width="8.453125" style="12" customWidth="1"/>
    <col min="3589" max="3589" width="30.453125" style="12" customWidth="1"/>
    <col min="3590" max="3590" width="5" style="12" customWidth="1"/>
    <col min="3591" max="3591" width="12.7265625" style="12" customWidth="1"/>
    <col min="3592" max="3592" width="49.90625" style="12" customWidth="1"/>
    <col min="3593" max="3595" width="9.7265625" style="12" customWidth="1"/>
    <col min="3596" max="3597" width="11" style="12" customWidth="1"/>
    <col min="3598" max="3598" width="9" style="12"/>
    <col min="3599" max="3599" width="17.6328125" style="12" customWidth="1"/>
    <col min="3600" max="3834" width="9" style="12"/>
    <col min="3835" max="3835" width="6.26953125" style="12" customWidth="1"/>
    <col min="3836" max="3836" width="8.08984375" style="12" customWidth="1"/>
    <col min="3837" max="3839" width="9" style="12"/>
    <col min="3840" max="3840" width="13.36328125" style="12" customWidth="1"/>
    <col min="3841" max="3841" width="88.36328125" style="12" customWidth="1"/>
    <col min="3842" max="3842" width="21.7265625" style="12" customWidth="1"/>
    <col min="3843" max="3843" width="53.08984375" style="12" customWidth="1"/>
    <col min="3844" max="3844" width="8.453125" style="12" customWidth="1"/>
    <col min="3845" max="3845" width="30.453125" style="12" customWidth="1"/>
    <col min="3846" max="3846" width="5" style="12" customWidth="1"/>
    <col min="3847" max="3847" width="12.7265625" style="12" customWidth="1"/>
    <col min="3848" max="3848" width="49.90625" style="12" customWidth="1"/>
    <col min="3849" max="3851" width="9.7265625" style="12" customWidth="1"/>
    <col min="3852" max="3853" width="11" style="12" customWidth="1"/>
    <col min="3854" max="3854" width="9" style="12"/>
    <col min="3855" max="3855" width="17.6328125" style="12" customWidth="1"/>
    <col min="3856" max="4090" width="9" style="12"/>
    <col min="4091" max="4091" width="6.26953125" style="12" customWidth="1"/>
    <col min="4092" max="4092" width="8.08984375" style="12" customWidth="1"/>
    <col min="4093" max="4095" width="9" style="12"/>
    <col min="4096" max="4096" width="13.36328125" style="12" customWidth="1"/>
    <col min="4097" max="4097" width="88.36328125" style="12" customWidth="1"/>
    <col min="4098" max="4098" width="21.7265625" style="12" customWidth="1"/>
    <col min="4099" max="4099" width="53.08984375" style="12" customWidth="1"/>
    <col min="4100" max="4100" width="8.453125" style="12" customWidth="1"/>
    <col min="4101" max="4101" width="30.453125" style="12" customWidth="1"/>
    <col min="4102" max="4102" width="5" style="12" customWidth="1"/>
    <col min="4103" max="4103" width="12.7265625" style="12" customWidth="1"/>
    <col min="4104" max="4104" width="49.90625" style="12" customWidth="1"/>
    <col min="4105" max="4107" width="9.7265625" style="12" customWidth="1"/>
    <col min="4108" max="4109" width="11" style="12" customWidth="1"/>
    <col min="4110" max="4110" width="9" style="12"/>
    <col min="4111" max="4111" width="17.6328125" style="12" customWidth="1"/>
    <col min="4112" max="4346" width="9" style="12"/>
    <col min="4347" max="4347" width="6.26953125" style="12" customWidth="1"/>
    <col min="4348" max="4348" width="8.08984375" style="12" customWidth="1"/>
    <col min="4349" max="4351" width="9" style="12"/>
    <col min="4352" max="4352" width="13.36328125" style="12" customWidth="1"/>
    <col min="4353" max="4353" width="88.36328125" style="12" customWidth="1"/>
    <col min="4354" max="4354" width="21.7265625" style="12" customWidth="1"/>
    <col min="4355" max="4355" width="53.08984375" style="12" customWidth="1"/>
    <col min="4356" max="4356" width="8.453125" style="12" customWidth="1"/>
    <col min="4357" max="4357" width="30.453125" style="12" customWidth="1"/>
    <col min="4358" max="4358" width="5" style="12" customWidth="1"/>
    <col min="4359" max="4359" width="12.7265625" style="12" customWidth="1"/>
    <col min="4360" max="4360" width="49.90625" style="12" customWidth="1"/>
    <col min="4361" max="4363" width="9.7265625" style="12" customWidth="1"/>
    <col min="4364" max="4365" width="11" style="12" customWidth="1"/>
    <col min="4366" max="4366" width="9" style="12"/>
    <col min="4367" max="4367" width="17.6328125" style="12" customWidth="1"/>
    <col min="4368" max="4602" width="9" style="12"/>
    <col min="4603" max="4603" width="6.26953125" style="12" customWidth="1"/>
    <col min="4604" max="4604" width="8.08984375" style="12" customWidth="1"/>
    <col min="4605" max="4607" width="9" style="12"/>
    <col min="4608" max="4608" width="13.36328125" style="12" customWidth="1"/>
    <col min="4609" max="4609" width="88.36328125" style="12" customWidth="1"/>
    <col min="4610" max="4610" width="21.7265625" style="12" customWidth="1"/>
    <col min="4611" max="4611" width="53.08984375" style="12" customWidth="1"/>
    <col min="4612" max="4612" width="8.453125" style="12" customWidth="1"/>
    <col min="4613" max="4613" width="30.453125" style="12" customWidth="1"/>
    <col min="4614" max="4614" width="5" style="12" customWidth="1"/>
    <col min="4615" max="4615" width="12.7265625" style="12" customWidth="1"/>
    <col min="4616" max="4616" width="49.90625" style="12" customWidth="1"/>
    <col min="4617" max="4619" width="9.7265625" style="12" customWidth="1"/>
    <col min="4620" max="4621" width="11" style="12" customWidth="1"/>
    <col min="4622" max="4622" width="9" style="12"/>
    <col min="4623" max="4623" width="17.6328125" style="12" customWidth="1"/>
    <col min="4624" max="4858" width="9" style="12"/>
    <col min="4859" max="4859" width="6.26953125" style="12" customWidth="1"/>
    <col min="4860" max="4860" width="8.08984375" style="12" customWidth="1"/>
    <col min="4861" max="4863" width="9" style="12"/>
    <col min="4864" max="4864" width="13.36328125" style="12" customWidth="1"/>
    <col min="4865" max="4865" width="88.36328125" style="12" customWidth="1"/>
    <col min="4866" max="4866" width="21.7265625" style="12" customWidth="1"/>
    <col min="4867" max="4867" width="53.08984375" style="12" customWidth="1"/>
    <col min="4868" max="4868" width="8.453125" style="12" customWidth="1"/>
    <col min="4869" max="4869" width="30.453125" style="12" customWidth="1"/>
    <col min="4870" max="4870" width="5" style="12" customWidth="1"/>
    <col min="4871" max="4871" width="12.7265625" style="12" customWidth="1"/>
    <col min="4872" max="4872" width="49.90625" style="12" customWidth="1"/>
    <col min="4873" max="4875" width="9.7265625" style="12" customWidth="1"/>
    <col min="4876" max="4877" width="11" style="12" customWidth="1"/>
    <col min="4878" max="4878" width="9" style="12"/>
    <col min="4879" max="4879" width="17.6328125" style="12" customWidth="1"/>
    <col min="4880" max="5114" width="9" style="12"/>
    <col min="5115" max="5115" width="6.26953125" style="12" customWidth="1"/>
    <col min="5116" max="5116" width="8.08984375" style="12" customWidth="1"/>
    <col min="5117" max="5119" width="9" style="12"/>
    <col min="5120" max="5120" width="13.36328125" style="12" customWidth="1"/>
    <col min="5121" max="5121" width="88.36328125" style="12" customWidth="1"/>
    <col min="5122" max="5122" width="21.7265625" style="12" customWidth="1"/>
    <col min="5123" max="5123" width="53.08984375" style="12" customWidth="1"/>
    <col min="5124" max="5124" width="8.453125" style="12" customWidth="1"/>
    <col min="5125" max="5125" width="30.453125" style="12" customWidth="1"/>
    <col min="5126" max="5126" width="5" style="12" customWidth="1"/>
    <col min="5127" max="5127" width="12.7265625" style="12" customWidth="1"/>
    <col min="5128" max="5128" width="49.90625" style="12" customWidth="1"/>
    <col min="5129" max="5131" width="9.7265625" style="12" customWidth="1"/>
    <col min="5132" max="5133" width="11" style="12" customWidth="1"/>
    <col min="5134" max="5134" width="9" style="12"/>
    <col min="5135" max="5135" width="17.6328125" style="12" customWidth="1"/>
    <col min="5136" max="5370" width="9" style="12"/>
    <col min="5371" max="5371" width="6.26953125" style="12" customWidth="1"/>
    <col min="5372" max="5372" width="8.08984375" style="12" customWidth="1"/>
    <col min="5373" max="5375" width="9" style="12"/>
    <col min="5376" max="5376" width="13.36328125" style="12" customWidth="1"/>
    <col min="5377" max="5377" width="88.36328125" style="12" customWidth="1"/>
    <col min="5378" max="5378" width="21.7265625" style="12" customWidth="1"/>
    <col min="5379" max="5379" width="53.08984375" style="12" customWidth="1"/>
    <col min="5380" max="5380" width="8.453125" style="12" customWidth="1"/>
    <col min="5381" max="5381" width="30.453125" style="12" customWidth="1"/>
    <col min="5382" max="5382" width="5" style="12" customWidth="1"/>
    <col min="5383" max="5383" width="12.7265625" style="12" customWidth="1"/>
    <col min="5384" max="5384" width="49.90625" style="12" customWidth="1"/>
    <col min="5385" max="5387" width="9.7265625" style="12" customWidth="1"/>
    <col min="5388" max="5389" width="11" style="12" customWidth="1"/>
    <col min="5390" max="5390" width="9" style="12"/>
    <col min="5391" max="5391" width="17.6328125" style="12" customWidth="1"/>
    <col min="5392" max="5626" width="9" style="12"/>
    <col min="5627" max="5627" width="6.26953125" style="12" customWidth="1"/>
    <col min="5628" max="5628" width="8.08984375" style="12" customWidth="1"/>
    <col min="5629" max="5631" width="9" style="12"/>
    <col min="5632" max="5632" width="13.36328125" style="12" customWidth="1"/>
    <col min="5633" max="5633" width="88.36328125" style="12" customWidth="1"/>
    <col min="5634" max="5634" width="21.7265625" style="12" customWidth="1"/>
    <col min="5635" max="5635" width="53.08984375" style="12" customWidth="1"/>
    <col min="5636" max="5636" width="8.453125" style="12" customWidth="1"/>
    <col min="5637" max="5637" width="30.453125" style="12" customWidth="1"/>
    <col min="5638" max="5638" width="5" style="12" customWidth="1"/>
    <col min="5639" max="5639" width="12.7265625" style="12" customWidth="1"/>
    <col min="5640" max="5640" width="49.90625" style="12" customWidth="1"/>
    <col min="5641" max="5643" width="9.7265625" style="12" customWidth="1"/>
    <col min="5644" max="5645" width="11" style="12" customWidth="1"/>
    <col min="5646" max="5646" width="9" style="12"/>
    <col min="5647" max="5647" width="17.6328125" style="12" customWidth="1"/>
    <col min="5648" max="5882" width="9" style="12"/>
    <col min="5883" max="5883" width="6.26953125" style="12" customWidth="1"/>
    <col min="5884" max="5884" width="8.08984375" style="12" customWidth="1"/>
    <col min="5885" max="5887" width="9" style="12"/>
    <col min="5888" max="5888" width="13.36328125" style="12" customWidth="1"/>
    <col min="5889" max="5889" width="88.36328125" style="12" customWidth="1"/>
    <col min="5890" max="5890" width="21.7265625" style="12" customWidth="1"/>
    <col min="5891" max="5891" width="53.08984375" style="12" customWidth="1"/>
    <col min="5892" max="5892" width="8.453125" style="12" customWidth="1"/>
    <col min="5893" max="5893" width="30.453125" style="12" customWidth="1"/>
    <col min="5894" max="5894" width="5" style="12" customWidth="1"/>
    <col min="5895" max="5895" width="12.7265625" style="12" customWidth="1"/>
    <col min="5896" max="5896" width="49.90625" style="12" customWidth="1"/>
    <col min="5897" max="5899" width="9.7265625" style="12" customWidth="1"/>
    <col min="5900" max="5901" width="11" style="12" customWidth="1"/>
    <col min="5902" max="5902" width="9" style="12"/>
    <col min="5903" max="5903" width="17.6328125" style="12" customWidth="1"/>
    <col min="5904" max="6138" width="9" style="12"/>
    <col min="6139" max="6139" width="6.26953125" style="12" customWidth="1"/>
    <col min="6140" max="6140" width="8.08984375" style="12" customWidth="1"/>
    <col min="6141" max="6143" width="9" style="12"/>
    <col min="6144" max="6144" width="13.36328125" style="12" customWidth="1"/>
    <col min="6145" max="6145" width="88.36328125" style="12" customWidth="1"/>
    <col min="6146" max="6146" width="21.7265625" style="12" customWidth="1"/>
    <col min="6147" max="6147" width="53.08984375" style="12" customWidth="1"/>
    <col min="6148" max="6148" width="8.453125" style="12" customWidth="1"/>
    <col min="6149" max="6149" width="30.453125" style="12" customWidth="1"/>
    <col min="6150" max="6150" width="5" style="12" customWidth="1"/>
    <col min="6151" max="6151" width="12.7265625" style="12" customWidth="1"/>
    <col min="6152" max="6152" width="49.90625" style="12" customWidth="1"/>
    <col min="6153" max="6155" width="9.7265625" style="12" customWidth="1"/>
    <col min="6156" max="6157" width="11" style="12" customWidth="1"/>
    <col min="6158" max="6158" width="9" style="12"/>
    <col min="6159" max="6159" width="17.6328125" style="12" customWidth="1"/>
    <col min="6160" max="6394" width="9" style="12"/>
    <col min="6395" max="6395" width="6.26953125" style="12" customWidth="1"/>
    <col min="6396" max="6396" width="8.08984375" style="12" customWidth="1"/>
    <col min="6397" max="6399" width="9" style="12"/>
    <col min="6400" max="6400" width="13.36328125" style="12" customWidth="1"/>
    <col min="6401" max="6401" width="88.36328125" style="12" customWidth="1"/>
    <col min="6402" max="6402" width="21.7265625" style="12" customWidth="1"/>
    <col min="6403" max="6403" width="53.08984375" style="12" customWidth="1"/>
    <col min="6404" max="6404" width="8.453125" style="12" customWidth="1"/>
    <col min="6405" max="6405" width="30.453125" style="12" customWidth="1"/>
    <col min="6406" max="6406" width="5" style="12" customWidth="1"/>
    <col min="6407" max="6407" width="12.7265625" style="12" customWidth="1"/>
    <col min="6408" max="6408" width="49.90625" style="12" customWidth="1"/>
    <col min="6409" max="6411" width="9.7265625" style="12" customWidth="1"/>
    <col min="6412" max="6413" width="11" style="12" customWidth="1"/>
    <col min="6414" max="6414" width="9" style="12"/>
    <col min="6415" max="6415" width="17.6328125" style="12" customWidth="1"/>
    <col min="6416" max="6650" width="9" style="12"/>
    <col min="6651" max="6651" width="6.26953125" style="12" customWidth="1"/>
    <col min="6652" max="6652" width="8.08984375" style="12" customWidth="1"/>
    <col min="6653" max="6655" width="9" style="12"/>
    <col min="6656" max="6656" width="13.36328125" style="12" customWidth="1"/>
    <col min="6657" max="6657" width="88.36328125" style="12" customWidth="1"/>
    <col min="6658" max="6658" width="21.7265625" style="12" customWidth="1"/>
    <col min="6659" max="6659" width="53.08984375" style="12" customWidth="1"/>
    <col min="6660" max="6660" width="8.453125" style="12" customWidth="1"/>
    <col min="6661" max="6661" width="30.453125" style="12" customWidth="1"/>
    <col min="6662" max="6662" width="5" style="12" customWidth="1"/>
    <col min="6663" max="6663" width="12.7265625" style="12" customWidth="1"/>
    <col min="6664" max="6664" width="49.90625" style="12" customWidth="1"/>
    <col min="6665" max="6667" width="9.7265625" style="12" customWidth="1"/>
    <col min="6668" max="6669" width="11" style="12" customWidth="1"/>
    <col min="6670" max="6670" width="9" style="12"/>
    <col min="6671" max="6671" width="17.6328125" style="12" customWidth="1"/>
    <col min="6672" max="6906" width="9" style="12"/>
    <col min="6907" max="6907" width="6.26953125" style="12" customWidth="1"/>
    <col min="6908" max="6908" width="8.08984375" style="12" customWidth="1"/>
    <col min="6909" max="6911" width="9" style="12"/>
    <col min="6912" max="6912" width="13.36328125" style="12" customWidth="1"/>
    <col min="6913" max="6913" width="88.36328125" style="12" customWidth="1"/>
    <col min="6914" max="6914" width="21.7265625" style="12" customWidth="1"/>
    <col min="6915" max="6915" width="53.08984375" style="12" customWidth="1"/>
    <col min="6916" max="6916" width="8.453125" style="12" customWidth="1"/>
    <col min="6917" max="6917" width="30.453125" style="12" customWidth="1"/>
    <col min="6918" max="6918" width="5" style="12" customWidth="1"/>
    <col min="6919" max="6919" width="12.7265625" style="12" customWidth="1"/>
    <col min="6920" max="6920" width="49.90625" style="12" customWidth="1"/>
    <col min="6921" max="6923" width="9.7265625" style="12" customWidth="1"/>
    <col min="6924" max="6925" width="11" style="12" customWidth="1"/>
    <col min="6926" max="6926" width="9" style="12"/>
    <col min="6927" max="6927" width="17.6328125" style="12" customWidth="1"/>
    <col min="6928" max="7162" width="9" style="12"/>
    <col min="7163" max="7163" width="6.26953125" style="12" customWidth="1"/>
    <col min="7164" max="7164" width="8.08984375" style="12" customWidth="1"/>
    <col min="7165" max="7167" width="9" style="12"/>
    <col min="7168" max="7168" width="13.36328125" style="12" customWidth="1"/>
    <col min="7169" max="7169" width="88.36328125" style="12" customWidth="1"/>
    <col min="7170" max="7170" width="21.7265625" style="12" customWidth="1"/>
    <col min="7171" max="7171" width="53.08984375" style="12" customWidth="1"/>
    <col min="7172" max="7172" width="8.453125" style="12" customWidth="1"/>
    <col min="7173" max="7173" width="30.453125" style="12" customWidth="1"/>
    <col min="7174" max="7174" width="5" style="12" customWidth="1"/>
    <col min="7175" max="7175" width="12.7265625" style="12" customWidth="1"/>
    <col min="7176" max="7176" width="49.90625" style="12" customWidth="1"/>
    <col min="7177" max="7179" width="9.7265625" style="12" customWidth="1"/>
    <col min="7180" max="7181" width="11" style="12" customWidth="1"/>
    <col min="7182" max="7182" width="9" style="12"/>
    <col min="7183" max="7183" width="17.6328125" style="12" customWidth="1"/>
    <col min="7184" max="7418" width="9" style="12"/>
    <col min="7419" max="7419" width="6.26953125" style="12" customWidth="1"/>
    <col min="7420" max="7420" width="8.08984375" style="12" customWidth="1"/>
    <col min="7421" max="7423" width="9" style="12"/>
    <col min="7424" max="7424" width="13.36328125" style="12" customWidth="1"/>
    <col min="7425" max="7425" width="88.36328125" style="12" customWidth="1"/>
    <col min="7426" max="7426" width="21.7265625" style="12" customWidth="1"/>
    <col min="7427" max="7427" width="53.08984375" style="12" customWidth="1"/>
    <col min="7428" max="7428" width="8.453125" style="12" customWidth="1"/>
    <col min="7429" max="7429" width="30.453125" style="12" customWidth="1"/>
    <col min="7430" max="7430" width="5" style="12" customWidth="1"/>
    <col min="7431" max="7431" width="12.7265625" style="12" customWidth="1"/>
    <col min="7432" max="7432" width="49.90625" style="12" customWidth="1"/>
    <col min="7433" max="7435" width="9.7265625" style="12" customWidth="1"/>
    <col min="7436" max="7437" width="11" style="12" customWidth="1"/>
    <col min="7438" max="7438" width="9" style="12"/>
    <col min="7439" max="7439" width="17.6328125" style="12" customWidth="1"/>
    <col min="7440" max="7674" width="9" style="12"/>
    <col min="7675" max="7675" width="6.26953125" style="12" customWidth="1"/>
    <col min="7676" max="7676" width="8.08984375" style="12" customWidth="1"/>
    <col min="7677" max="7679" width="9" style="12"/>
    <col min="7680" max="7680" width="13.36328125" style="12" customWidth="1"/>
    <col min="7681" max="7681" width="88.36328125" style="12" customWidth="1"/>
    <col min="7682" max="7682" width="21.7265625" style="12" customWidth="1"/>
    <col min="7683" max="7683" width="53.08984375" style="12" customWidth="1"/>
    <col min="7684" max="7684" width="8.453125" style="12" customWidth="1"/>
    <col min="7685" max="7685" width="30.453125" style="12" customWidth="1"/>
    <col min="7686" max="7686" width="5" style="12" customWidth="1"/>
    <col min="7687" max="7687" width="12.7265625" style="12" customWidth="1"/>
    <col min="7688" max="7688" width="49.90625" style="12" customWidth="1"/>
    <col min="7689" max="7691" width="9.7265625" style="12" customWidth="1"/>
    <col min="7692" max="7693" width="11" style="12" customWidth="1"/>
    <col min="7694" max="7694" width="9" style="12"/>
    <col min="7695" max="7695" width="17.6328125" style="12" customWidth="1"/>
    <col min="7696" max="7930" width="9" style="12"/>
    <col min="7931" max="7931" width="6.26953125" style="12" customWidth="1"/>
    <col min="7932" max="7932" width="8.08984375" style="12" customWidth="1"/>
    <col min="7933" max="7935" width="9" style="12"/>
    <col min="7936" max="7936" width="13.36328125" style="12" customWidth="1"/>
    <col min="7937" max="7937" width="88.36328125" style="12" customWidth="1"/>
    <col min="7938" max="7938" width="21.7265625" style="12" customWidth="1"/>
    <col min="7939" max="7939" width="53.08984375" style="12" customWidth="1"/>
    <col min="7940" max="7940" width="8.453125" style="12" customWidth="1"/>
    <col min="7941" max="7941" width="30.453125" style="12" customWidth="1"/>
    <col min="7942" max="7942" width="5" style="12" customWidth="1"/>
    <col min="7943" max="7943" width="12.7265625" style="12" customWidth="1"/>
    <col min="7944" max="7944" width="49.90625" style="12" customWidth="1"/>
    <col min="7945" max="7947" width="9.7265625" style="12" customWidth="1"/>
    <col min="7948" max="7949" width="11" style="12" customWidth="1"/>
    <col min="7950" max="7950" width="9" style="12"/>
    <col min="7951" max="7951" width="17.6328125" style="12" customWidth="1"/>
    <col min="7952" max="8186" width="9" style="12"/>
    <col min="8187" max="8187" width="6.26953125" style="12" customWidth="1"/>
    <col min="8188" max="8188" width="8.08984375" style="12" customWidth="1"/>
    <col min="8189" max="8191" width="9" style="12"/>
    <col min="8192" max="8192" width="13.36328125" style="12" customWidth="1"/>
    <col min="8193" max="8193" width="88.36328125" style="12" customWidth="1"/>
    <col min="8194" max="8194" width="21.7265625" style="12" customWidth="1"/>
    <col min="8195" max="8195" width="53.08984375" style="12" customWidth="1"/>
    <col min="8196" max="8196" width="8.453125" style="12" customWidth="1"/>
    <col min="8197" max="8197" width="30.453125" style="12" customWidth="1"/>
    <col min="8198" max="8198" width="5" style="12" customWidth="1"/>
    <col min="8199" max="8199" width="12.7265625" style="12" customWidth="1"/>
    <col min="8200" max="8200" width="49.90625" style="12" customWidth="1"/>
    <col min="8201" max="8203" width="9.7265625" style="12" customWidth="1"/>
    <col min="8204" max="8205" width="11" style="12" customWidth="1"/>
    <col min="8206" max="8206" width="9" style="12"/>
    <col min="8207" max="8207" width="17.6328125" style="12" customWidth="1"/>
    <col min="8208" max="8442" width="9" style="12"/>
    <col min="8443" max="8443" width="6.26953125" style="12" customWidth="1"/>
    <col min="8444" max="8444" width="8.08984375" style="12" customWidth="1"/>
    <col min="8445" max="8447" width="9" style="12"/>
    <col min="8448" max="8448" width="13.36328125" style="12" customWidth="1"/>
    <col min="8449" max="8449" width="88.36328125" style="12" customWidth="1"/>
    <col min="8450" max="8450" width="21.7265625" style="12" customWidth="1"/>
    <col min="8451" max="8451" width="53.08984375" style="12" customWidth="1"/>
    <col min="8452" max="8452" width="8.453125" style="12" customWidth="1"/>
    <col min="8453" max="8453" width="30.453125" style="12" customWidth="1"/>
    <col min="8454" max="8454" width="5" style="12" customWidth="1"/>
    <col min="8455" max="8455" width="12.7265625" style="12" customWidth="1"/>
    <col min="8456" max="8456" width="49.90625" style="12" customWidth="1"/>
    <col min="8457" max="8459" width="9.7265625" style="12" customWidth="1"/>
    <col min="8460" max="8461" width="11" style="12" customWidth="1"/>
    <col min="8462" max="8462" width="9" style="12"/>
    <col min="8463" max="8463" width="17.6328125" style="12" customWidth="1"/>
    <col min="8464" max="8698" width="9" style="12"/>
    <col min="8699" max="8699" width="6.26953125" style="12" customWidth="1"/>
    <col min="8700" max="8700" width="8.08984375" style="12" customWidth="1"/>
    <col min="8701" max="8703" width="9" style="12"/>
    <col min="8704" max="8704" width="13.36328125" style="12" customWidth="1"/>
    <col min="8705" max="8705" width="88.36328125" style="12" customWidth="1"/>
    <col min="8706" max="8706" width="21.7265625" style="12" customWidth="1"/>
    <col min="8707" max="8707" width="53.08984375" style="12" customWidth="1"/>
    <col min="8708" max="8708" width="8.453125" style="12" customWidth="1"/>
    <col min="8709" max="8709" width="30.453125" style="12" customWidth="1"/>
    <col min="8710" max="8710" width="5" style="12" customWidth="1"/>
    <col min="8711" max="8711" width="12.7265625" style="12" customWidth="1"/>
    <col min="8712" max="8712" width="49.90625" style="12" customWidth="1"/>
    <col min="8713" max="8715" width="9.7265625" style="12" customWidth="1"/>
    <col min="8716" max="8717" width="11" style="12" customWidth="1"/>
    <col min="8718" max="8718" width="9" style="12"/>
    <col min="8719" max="8719" width="17.6328125" style="12" customWidth="1"/>
    <col min="8720" max="8954" width="9" style="12"/>
    <col min="8955" max="8955" width="6.26953125" style="12" customWidth="1"/>
    <col min="8956" max="8956" width="8.08984375" style="12" customWidth="1"/>
    <col min="8957" max="8959" width="9" style="12"/>
    <col min="8960" max="8960" width="13.36328125" style="12" customWidth="1"/>
    <col min="8961" max="8961" width="88.36328125" style="12" customWidth="1"/>
    <col min="8962" max="8962" width="21.7265625" style="12" customWidth="1"/>
    <col min="8963" max="8963" width="53.08984375" style="12" customWidth="1"/>
    <col min="8964" max="8964" width="8.453125" style="12" customWidth="1"/>
    <col min="8965" max="8965" width="30.453125" style="12" customWidth="1"/>
    <col min="8966" max="8966" width="5" style="12" customWidth="1"/>
    <col min="8967" max="8967" width="12.7265625" style="12" customWidth="1"/>
    <col min="8968" max="8968" width="49.90625" style="12" customWidth="1"/>
    <col min="8969" max="8971" width="9.7265625" style="12" customWidth="1"/>
    <col min="8972" max="8973" width="11" style="12" customWidth="1"/>
    <col min="8974" max="8974" width="9" style="12"/>
    <col min="8975" max="8975" width="17.6328125" style="12" customWidth="1"/>
    <col min="8976" max="9210" width="9" style="12"/>
    <col min="9211" max="9211" width="6.26953125" style="12" customWidth="1"/>
    <col min="9212" max="9212" width="8.08984375" style="12" customWidth="1"/>
    <col min="9213" max="9215" width="9" style="12"/>
    <col min="9216" max="9216" width="13.36328125" style="12" customWidth="1"/>
    <col min="9217" max="9217" width="88.36328125" style="12" customWidth="1"/>
    <col min="9218" max="9218" width="21.7265625" style="12" customWidth="1"/>
    <col min="9219" max="9219" width="53.08984375" style="12" customWidth="1"/>
    <col min="9220" max="9220" width="8.453125" style="12" customWidth="1"/>
    <col min="9221" max="9221" width="30.453125" style="12" customWidth="1"/>
    <col min="9222" max="9222" width="5" style="12" customWidth="1"/>
    <col min="9223" max="9223" width="12.7265625" style="12" customWidth="1"/>
    <col min="9224" max="9224" width="49.90625" style="12" customWidth="1"/>
    <col min="9225" max="9227" width="9.7265625" style="12" customWidth="1"/>
    <col min="9228" max="9229" width="11" style="12" customWidth="1"/>
    <col min="9230" max="9230" width="9" style="12"/>
    <col min="9231" max="9231" width="17.6328125" style="12" customWidth="1"/>
    <col min="9232" max="9466" width="9" style="12"/>
    <col min="9467" max="9467" width="6.26953125" style="12" customWidth="1"/>
    <col min="9468" max="9468" width="8.08984375" style="12" customWidth="1"/>
    <col min="9469" max="9471" width="9" style="12"/>
    <col min="9472" max="9472" width="13.36328125" style="12" customWidth="1"/>
    <col min="9473" max="9473" width="88.36328125" style="12" customWidth="1"/>
    <col min="9474" max="9474" width="21.7265625" style="12" customWidth="1"/>
    <col min="9475" max="9475" width="53.08984375" style="12" customWidth="1"/>
    <col min="9476" max="9476" width="8.453125" style="12" customWidth="1"/>
    <col min="9477" max="9477" width="30.453125" style="12" customWidth="1"/>
    <col min="9478" max="9478" width="5" style="12" customWidth="1"/>
    <col min="9479" max="9479" width="12.7265625" style="12" customWidth="1"/>
    <col min="9480" max="9480" width="49.90625" style="12" customWidth="1"/>
    <col min="9481" max="9483" width="9.7265625" style="12" customWidth="1"/>
    <col min="9484" max="9485" width="11" style="12" customWidth="1"/>
    <col min="9486" max="9486" width="9" style="12"/>
    <col min="9487" max="9487" width="17.6328125" style="12" customWidth="1"/>
    <col min="9488" max="9722" width="9" style="12"/>
    <col min="9723" max="9723" width="6.26953125" style="12" customWidth="1"/>
    <col min="9724" max="9724" width="8.08984375" style="12" customWidth="1"/>
    <col min="9725" max="9727" width="9" style="12"/>
    <col min="9728" max="9728" width="13.36328125" style="12" customWidth="1"/>
    <col min="9729" max="9729" width="88.36328125" style="12" customWidth="1"/>
    <col min="9730" max="9730" width="21.7265625" style="12" customWidth="1"/>
    <col min="9731" max="9731" width="53.08984375" style="12" customWidth="1"/>
    <col min="9732" max="9732" width="8.453125" style="12" customWidth="1"/>
    <col min="9733" max="9733" width="30.453125" style="12" customWidth="1"/>
    <col min="9734" max="9734" width="5" style="12" customWidth="1"/>
    <col min="9735" max="9735" width="12.7265625" style="12" customWidth="1"/>
    <col min="9736" max="9736" width="49.90625" style="12" customWidth="1"/>
    <col min="9737" max="9739" width="9.7265625" style="12" customWidth="1"/>
    <col min="9740" max="9741" width="11" style="12" customWidth="1"/>
    <col min="9742" max="9742" width="9" style="12"/>
    <col min="9743" max="9743" width="17.6328125" style="12" customWidth="1"/>
    <col min="9744" max="9978" width="9" style="12"/>
    <col min="9979" max="9979" width="6.26953125" style="12" customWidth="1"/>
    <col min="9980" max="9980" width="8.08984375" style="12" customWidth="1"/>
    <col min="9981" max="9983" width="9" style="12"/>
    <col min="9984" max="9984" width="13.36328125" style="12" customWidth="1"/>
    <col min="9985" max="9985" width="88.36328125" style="12" customWidth="1"/>
    <col min="9986" max="9986" width="21.7265625" style="12" customWidth="1"/>
    <col min="9987" max="9987" width="53.08984375" style="12" customWidth="1"/>
    <col min="9988" max="9988" width="8.453125" style="12" customWidth="1"/>
    <col min="9989" max="9989" width="30.453125" style="12" customWidth="1"/>
    <col min="9990" max="9990" width="5" style="12" customWidth="1"/>
    <col min="9991" max="9991" width="12.7265625" style="12" customWidth="1"/>
    <col min="9992" max="9992" width="49.90625" style="12" customWidth="1"/>
    <col min="9993" max="9995" width="9.7265625" style="12" customWidth="1"/>
    <col min="9996" max="9997" width="11" style="12" customWidth="1"/>
    <col min="9998" max="9998" width="9" style="12"/>
    <col min="9999" max="9999" width="17.6328125" style="12" customWidth="1"/>
    <col min="10000" max="10234" width="9" style="12"/>
    <col min="10235" max="10235" width="6.26953125" style="12" customWidth="1"/>
    <col min="10236" max="10236" width="8.08984375" style="12" customWidth="1"/>
    <col min="10237" max="10239" width="9" style="12"/>
    <col min="10240" max="10240" width="13.36328125" style="12" customWidth="1"/>
    <col min="10241" max="10241" width="88.36328125" style="12" customWidth="1"/>
    <col min="10242" max="10242" width="21.7265625" style="12" customWidth="1"/>
    <col min="10243" max="10243" width="53.08984375" style="12" customWidth="1"/>
    <col min="10244" max="10244" width="8.453125" style="12" customWidth="1"/>
    <col min="10245" max="10245" width="30.453125" style="12" customWidth="1"/>
    <col min="10246" max="10246" width="5" style="12" customWidth="1"/>
    <col min="10247" max="10247" width="12.7265625" style="12" customWidth="1"/>
    <col min="10248" max="10248" width="49.90625" style="12" customWidth="1"/>
    <col min="10249" max="10251" width="9.7265625" style="12" customWidth="1"/>
    <col min="10252" max="10253" width="11" style="12" customWidth="1"/>
    <col min="10254" max="10254" width="9" style="12"/>
    <col min="10255" max="10255" width="17.6328125" style="12" customWidth="1"/>
    <col min="10256" max="10490" width="9" style="12"/>
    <col min="10491" max="10491" width="6.26953125" style="12" customWidth="1"/>
    <col min="10492" max="10492" width="8.08984375" style="12" customWidth="1"/>
    <col min="10493" max="10495" width="9" style="12"/>
    <col min="10496" max="10496" width="13.36328125" style="12" customWidth="1"/>
    <col min="10497" max="10497" width="88.36328125" style="12" customWidth="1"/>
    <col min="10498" max="10498" width="21.7265625" style="12" customWidth="1"/>
    <col min="10499" max="10499" width="53.08984375" style="12" customWidth="1"/>
    <col min="10500" max="10500" width="8.453125" style="12" customWidth="1"/>
    <col min="10501" max="10501" width="30.453125" style="12" customWidth="1"/>
    <col min="10502" max="10502" width="5" style="12" customWidth="1"/>
    <col min="10503" max="10503" width="12.7265625" style="12" customWidth="1"/>
    <col min="10504" max="10504" width="49.90625" style="12" customWidth="1"/>
    <col min="10505" max="10507" width="9.7265625" style="12" customWidth="1"/>
    <col min="10508" max="10509" width="11" style="12" customWidth="1"/>
    <col min="10510" max="10510" width="9" style="12"/>
    <col min="10511" max="10511" width="17.6328125" style="12" customWidth="1"/>
    <col min="10512" max="10746" width="9" style="12"/>
    <col min="10747" max="10747" width="6.26953125" style="12" customWidth="1"/>
    <col min="10748" max="10748" width="8.08984375" style="12" customWidth="1"/>
    <col min="10749" max="10751" width="9" style="12"/>
    <col min="10752" max="10752" width="13.36328125" style="12" customWidth="1"/>
    <col min="10753" max="10753" width="88.36328125" style="12" customWidth="1"/>
    <col min="10754" max="10754" width="21.7265625" style="12" customWidth="1"/>
    <col min="10755" max="10755" width="53.08984375" style="12" customWidth="1"/>
    <col min="10756" max="10756" width="8.453125" style="12" customWidth="1"/>
    <col min="10757" max="10757" width="30.453125" style="12" customWidth="1"/>
    <col min="10758" max="10758" width="5" style="12" customWidth="1"/>
    <col min="10759" max="10759" width="12.7265625" style="12" customWidth="1"/>
    <col min="10760" max="10760" width="49.90625" style="12" customWidth="1"/>
    <col min="10761" max="10763" width="9.7265625" style="12" customWidth="1"/>
    <col min="10764" max="10765" width="11" style="12" customWidth="1"/>
    <col min="10766" max="10766" width="9" style="12"/>
    <col min="10767" max="10767" width="17.6328125" style="12" customWidth="1"/>
    <col min="10768" max="11002" width="9" style="12"/>
    <col min="11003" max="11003" width="6.26953125" style="12" customWidth="1"/>
    <col min="11004" max="11004" width="8.08984375" style="12" customWidth="1"/>
    <col min="11005" max="11007" width="9" style="12"/>
    <col min="11008" max="11008" width="13.36328125" style="12" customWidth="1"/>
    <col min="11009" max="11009" width="88.36328125" style="12" customWidth="1"/>
    <col min="11010" max="11010" width="21.7265625" style="12" customWidth="1"/>
    <col min="11011" max="11011" width="53.08984375" style="12" customWidth="1"/>
    <col min="11012" max="11012" width="8.453125" style="12" customWidth="1"/>
    <col min="11013" max="11013" width="30.453125" style="12" customWidth="1"/>
    <col min="11014" max="11014" width="5" style="12" customWidth="1"/>
    <col min="11015" max="11015" width="12.7265625" style="12" customWidth="1"/>
    <col min="11016" max="11016" width="49.90625" style="12" customWidth="1"/>
    <col min="11017" max="11019" width="9.7265625" style="12" customWidth="1"/>
    <col min="11020" max="11021" width="11" style="12" customWidth="1"/>
    <col min="11022" max="11022" width="9" style="12"/>
    <col min="11023" max="11023" width="17.6328125" style="12" customWidth="1"/>
    <col min="11024" max="11258" width="9" style="12"/>
    <col min="11259" max="11259" width="6.26953125" style="12" customWidth="1"/>
    <col min="11260" max="11260" width="8.08984375" style="12" customWidth="1"/>
    <col min="11261" max="11263" width="9" style="12"/>
    <col min="11264" max="11264" width="13.36328125" style="12" customWidth="1"/>
    <col min="11265" max="11265" width="88.36328125" style="12" customWidth="1"/>
    <col min="11266" max="11266" width="21.7265625" style="12" customWidth="1"/>
    <col min="11267" max="11267" width="53.08984375" style="12" customWidth="1"/>
    <col min="11268" max="11268" width="8.453125" style="12" customWidth="1"/>
    <col min="11269" max="11269" width="30.453125" style="12" customWidth="1"/>
    <col min="11270" max="11270" width="5" style="12" customWidth="1"/>
    <col min="11271" max="11271" width="12.7265625" style="12" customWidth="1"/>
    <col min="11272" max="11272" width="49.90625" style="12" customWidth="1"/>
    <col min="11273" max="11275" width="9.7265625" style="12" customWidth="1"/>
    <col min="11276" max="11277" width="11" style="12" customWidth="1"/>
    <col min="11278" max="11278" width="9" style="12"/>
    <col min="11279" max="11279" width="17.6328125" style="12" customWidth="1"/>
    <col min="11280" max="11514" width="9" style="12"/>
    <col min="11515" max="11515" width="6.26953125" style="12" customWidth="1"/>
    <col min="11516" max="11516" width="8.08984375" style="12" customWidth="1"/>
    <col min="11517" max="11519" width="9" style="12"/>
    <col min="11520" max="11520" width="13.36328125" style="12" customWidth="1"/>
    <col min="11521" max="11521" width="88.36328125" style="12" customWidth="1"/>
    <col min="11522" max="11522" width="21.7265625" style="12" customWidth="1"/>
    <col min="11523" max="11523" width="53.08984375" style="12" customWidth="1"/>
    <col min="11524" max="11524" width="8.453125" style="12" customWidth="1"/>
    <col min="11525" max="11525" width="30.453125" style="12" customWidth="1"/>
    <col min="11526" max="11526" width="5" style="12" customWidth="1"/>
    <col min="11527" max="11527" width="12.7265625" style="12" customWidth="1"/>
    <col min="11528" max="11528" width="49.90625" style="12" customWidth="1"/>
    <col min="11529" max="11531" width="9.7265625" style="12" customWidth="1"/>
    <col min="11532" max="11533" width="11" style="12" customWidth="1"/>
    <col min="11534" max="11534" width="9" style="12"/>
    <col min="11535" max="11535" width="17.6328125" style="12" customWidth="1"/>
    <col min="11536" max="11770" width="9" style="12"/>
    <col min="11771" max="11771" width="6.26953125" style="12" customWidth="1"/>
    <col min="11772" max="11772" width="8.08984375" style="12" customWidth="1"/>
    <col min="11773" max="11775" width="9" style="12"/>
    <col min="11776" max="11776" width="13.36328125" style="12" customWidth="1"/>
    <col min="11777" max="11777" width="88.36328125" style="12" customWidth="1"/>
    <col min="11778" max="11778" width="21.7265625" style="12" customWidth="1"/>
    <col min="11779" max="11779" width="53.08984375" style="12" customWidth="1"/>
    <col min="11780" max="11780" width="8.453125" style="12" customWidth="1"/>
    <col min="11781" max="11781" width="30.453125" style="12" customWidth="1"/>
    <col min="11782" max="11782" width="5" style="12" customWidth="1"/>
    <col min="11783" max="11783" width="12.7265625" style="12" customWidth="1"/>
    <col min="11784" max="11784" width="49.90625" style="12" customWidth="1"/>
    <col min="11785" max="11787" width="9.7265625" style="12" customWidth="1"/>
    <col min="11788" max="11789" width="11" style="12" customWidth="1"/>
    <col min="11790" max="11790" width="9" style="12"/>
    <col min="11791" max="11791" width="17.6328125" style="12" customWidth="1"/>
    <col min="11792" max="12026" width="9" style="12"/>
    <col min="12027" max="12027" width="6.26953125" style="12" customWidth="1"/>
    <col min="12028" max="12028" width="8.08984375" style="12" customWidth="1"/>
    <col min="12029" max="12031" width="9" style="12"/>
    <col min="12032" max="12032" width="13.36328125" style="12" customWidth="1"/>
    <col min="12033" max="12033" width="88.36328125" style="12" customWidth="1"/>
    <col min="12034" max="12034" width="21.7265625" style="12" customWidth="1"/>
    <col min="12035" max="12035" width="53.08984375" style="12" customWidth="1"/>
    <col min="12036" max="12036" width="8.453125" style="12" customWidth="1"/>
    <col min="12037" max="12037" width="30.453125" style="12" customWidth="1"/>
    <col min="12038" max="12038" width="5" style="12" customWidth="1"/>
    <col min="12039" max="12039" width="12.7265625" style="12" customWidth="1"/>
    <col min="12040" max="12040" width="49.90625" style="12" customWidth="1"/>
    <col min="12041" max="12043" width="9.7265625" style="12" customWidth="1"/>
    <col min="12044" max="12045" width="11" style="12" customWidth="1"/>
    <col min="12046" max="12046" width="9" style="12"/>
    <col min="12047" max="12047" width="17.6328125" style="12" customWidth="1"/>
    <col min="12048" max="12282" width="9" style="12"/>
    <col min="12283" max="12283" width="6.26953125" style="12" customWidth="1"/>
    <col min="12284" max="12284" width="8.08984375" style="12" customWidth="1"/>
    <col min="12285" max="12287" width="9" style="12"/>
    <col min="12288" max="12288" width="13.36328125" style="12" customWidth="1"/>
    <col min="12289" max="12289" width="88.36328125" style="12" customWidth="1"/>
    <col min="12290" max="12290" width="21.7265625" style="12" customWidth="1"/>
    <col min="12291" max="12291" width="53.08984375" style="12" customWidth="1"/>
    <col min="12292" max="12292" width="8.453125" style="12" customWidth="1"/>
    <col min="12293" max="12293" width="30.453125" style="12" customWidth="1"/>
    <col min="12294" max="12294" width="5" style="12" customWidth="1"/>
    <col min="12295" max="12295" width="12.7265625" style="12" customWidth="1"/>
    <col min="12296" max="12296" width="49.90625" style="12" customWidth="1"/>
    <col min="12297" max="12299" width="9.7265625" style="12" customWidth="1"/>
    <col min="12300" max="12301" width="11" style="12" customWidth="1"/>
    <col min="12302" max="12302" width="9" style="12"/>
    <col min="12303" max="12303" width="17.6328125" style="12" customWidth="1"/>
    <col min="12304" max="12538" width="9" style="12"/>
    <col min="12539" max="12539" width="6.26953125" style="12" customWidth="1"/>
    <col min="12540" max="12540" width="8.08984375" style="12" customWidth="1"/>
    <col min="12541" max="12543" width="9" style="12"/>
    <col min="12544" max="12544" width="13.36328125" style="12" customWidth="1"/>
    <col min="12545" max="12545" width="88.36328125" style="12" customWidth="1"/>
    <col min="12546" max="12546" width="21.7265625" style="12" customWidth="1"/>
    <col min="12547" max="12547" width="53.08984375" style="12" customWidth="1"/>
    <col min="12548" max="12548" width="8.453125" style="12" customWidth="1"/>
    <col min="12549" max="12549" width="30.453125" style="12" customWidth="1"/>
    <col min="12550" max="12550" width="5" style="12" customWidth="1"/>
    <col min="12551" max="12551" width="12.7265625" style="12" customWidth="1"/>
    <col min="12552" max="12552" width="49.90625" style="12" customWidth="1"/>
    <col min="12553" max="12555" width="9.7265625" style="12" customWidth="1"/>
    <col min="12556" max="12557" width="11" style="12" customWidth="1"/>
    <col min="12558" max="12558" width="9" style="12"/>
    <col min="12559" max="12559" width="17.6328125" style="12" customWidth="1"/>
    <col min="12560" max="12794" width="9" style="12"/>
    <col min="12795" max="12795" width="6.26953125" style="12" customWidth="1"/>
    <col min="12796" max="12796" width="8.08984375" style="12" customWidth="1"/>
    <col min="12797" max="12799" width="9" style="12"/>
    <col min="12800" max="12800" width="13.36328125" style="12" customWidth="1"/>
    <col min="12801" max="12801" width="88.36328125" style="12" customWidth="1"/>
    <col min="12802" max="12802" width="21.7265625" style="12" customWidth="1"/>
    <col min="12803" max="12803" width="53.08984375" style="12" customWidth="1"/>
    <col min="12804" max="12804" width="8.453125" style="12" customWidth="1"/>
    <col min="12805" max="12805" width="30.453125" style="12" customWidth="1"/>
    <col min="12806" max="12806" width="5" style="12" customWidth="1"/>
    <col min="12807" max="12807" width="12.7265625" style="12" customWidth="1"/>
    <col min="12808" max="12808" width="49.90625" style="12" customWidth="1"/>
    <col min="12809" max="12811" width="9.7265625" style="12" customWidth="1"/>
    <col min="12812" max="12813" width="11" style="12" customWidth="1"/>
    <col min="12814" max="12814" width="9" style="12"/>
    <col min="12815" max="12815" width="17.6328125" style="12" customWidth="1"/>
    <col min="12816" max="13050" width="9" style="12"/>
    <col min="13051" max="13051" width="6.26953125" style="12" customWidth="1"/>
    <col min="13052" max="13052" width="8.08984375" style="12" customWidth="1"/>
    <col min="13053" max="13055" width="9" style="12"/>
    <col min="13056" max="13056" width="13.36328125" style="12" customWidth="1"/>
    <col min="13057" max="13057" width="88.36328125" style="12" customWidth="1"/>
    <col min="13058" max="13058" width="21.7265625" style="12" customWidth="1"/>
    <col min="13059" max="13059" width="53.08984375" style="12" customWidth="1"/>
    <col min="13060" max="13060" width="8.453125" style="12" customWidth="1"/>
    <col min="13061" max="13061" width="30.453125" style="12" customWidth="1"/>
    <col min="13062" max="13062" width="5" style="12" customWidth="1"/>
    <col min="13063" max="13063" width="12.7265625" style="12" customWidth="1"/>
    <col min="13064" max="13064" width="49.90625" style="12" customWidth="1"/>
    <col min="13065" max="13067" width="9.7265625" style="12" customWidth="1"/>
    <col min="13068" max="13069" width="11" style="12" customWidth="1"/>
    <col min="13070" max="13070" width="9" style="12"/>
    <col min="13071" max="13071" width="17.6328125" style="12" customWidth="1"/>
    <col min="13072" max="13306" width="9" style="12"/>
    <col min="13307" max="13307" width="6.26953125" style="12" customWidth="1"/>
    <col min="13308" max="13308" width="8.08984375" style="12" customWidth="1"/>
    <col min="13309" max="13311" width="9" style="12"/>
    <col min="13312" max="13312" width="13.36328125" style="12" customWidth="1"/>
    <col min="13313" max="13313" width="88.36328125" style="12" customWidth="1"/>
    <col min="13314" max="13314" width="21.7265625" style="12" customWidth="1"/>
    <col min="13315" max="13315" width="53.08984375" style="12" customWidth="1"/>
    <col min="13316" max="13316" width="8.453125" style="12" customWidth="1"/>
    <col min="13317" max="13317" width="30.453125" style="12" customWidth="1"/>
    <col min="13318" max="13318" width="5" style="12" customWidth="1"/>
    <col min="13319" max="13319" width="12.7265625" style="12" customWidth="1"/>
    <col min="13320" max="13320" width="49.90625" style="12" customWidth="1"/>
    <col min="13321" max="13323" width="9.7265625" style="12" customWidth="1"/>
    <col min="13324" max="13325" width="11" style="12" customWidth="1"/>
    <col min="13326" max="13326" width="9" style="12"/>
    <col min="13327" max="13327" width="17.6328125" style="12" customWidth="1"/>
    <col min="13328" max="13562" width="9" style="12"/>
    <col min="13563" max="13563" width="6.26953125" style="12" customWidth="1"/>
    <col min="13564" max="13564" width="8.08984375" style="12" customWidth="1"/>
    <col min="13565" max="13567" width="9" style="12"/>
    <col min="13568" max="13568" width="13.36328125" style="12" customWidth="1"/>
    <col min="13569" max="13569" width="88.36328125" style="12" customWidth="1"/>
    <col min="13570" max="13570" width="21.7265625" style="12" customWidth="1"/>
    <col min="13571" max="13571" width="53.08984375" style="12" customWidth="1"/>
    <col min="13572" max="13572" width="8.453125" style="12" customWidth="1"/>
    <col min="13573" max="13573" width="30.453125" style="12" customWidth="1"/>
    <col min="13574" max="13574" width="5" style="12" customWidth="1"/>
    <col min="13575" max="13575" width="12.7265625" style="12" customWidth="1"/>
    <col min="13576" max="13576" width="49.90625" style="12" customWidth="1"/>
    <col min="13577" max="13579" width="9.7265625" style="12" customWidth="1"/>
    <col min="13580" max="13581" width="11" style="12" customWidth="1"/>
    <col min="13582" max="13582" width="9" style="12"/>
    <col min="13583" max="13583" width="17.6328125" style="12" customWidth="1"/>
    <col min="13584" max="13818" width="9" style="12"/>
    <col min="13819" max="13819" width="6.26953125" style="12" customWidth="1"/>
    <col min="13820" max="13820" width="8.08984375" style="12" customWidth="1"/>
    <col min="13821" max="13823" width="9" style="12"/>
    <col min="13824" max="13824" width="13.36328125" style="12" customWidth="1"/>
    <col min="13825" max="13825" width="88.36328125" style="12" customWidth="1"/>
    <col min="13826" max="13826" width="21.7265625" style="12" customWidth="1"/>
    <col min="13827" max="13827" width="53.08984375" style="12" customWidth="1"/>
    <col min="13828" max="13828" width="8.453125" style="12" customWidth="1"/>
    <col min="13829" max="13829" width="30.453125" style="12" customWidth="1"/>
    <col min="13830" max="13830" width="5" style="12" customWidth="1"/>
    <col min="13831" max="13831" width="12.7265625" style="12" customWidth="1"/>
    <col min="13832" max="13832" width="49.90625" style="12" customWidth="1"/>
    <col min="13833" max="13835" width="9.7265625" style="12" customWidth="1"/>
    <col min="13836" max="13837" width="11" style="12" customWidth="1"/>
    <col min="13838" max="13838" width="9" style="12"/>
    <col min="13839" max="13839" width="17.6328125" style="12" customWidth="1"/>
    <col min="13840" max="14074" width="9" style="12"/>
    <col min="14075" max="14075" width="6.26953125" style="12" customWidth="1"/>
    <col min="14076" max="14076" width="8.08984375" style="12" customWidth="1"/>
    <col min="14077" max="14079" width="9" style="12"/>
    <col min="14080" max="14080" width="13.36328125" style="12" customWidth="1"/>
    <col min="14081" max="14081" width="88.36328125" style="12" customWidth="1"/>
    <col min="14082" max="14082" width="21.7265625" style="12" customWidth="1"/>
    <col min="14083" max="14083" width="53.08984375" style="12" customWidth="1"/>
    <col min="14084" max="14084" width="8.453125" style="12" customWidth="1"/>
    <col min="14085" max="14085" width="30.453125" style="12" customWidth="1"/>
    <col min="14086" max="14086" width="5" style="12" customWidth="1"/>
    <col min="14087" max="14087" width="12.7265625" style="12" customWidth="1"/>
    <col min="14088" max="14088" width="49.90625" style="12" customWidth="1"/>
    <col min="14089" max="14091" width="9.7265625" style="12" customWidth="1"/>
    <col min="14092" max="14093" width="11" style="12" customWidth="1"/>
    <col min="14094" max="14094" width="9" style="12"/>
    <col min="14095" max="14095" width="17.6328125" style="12" customWidth="1"/>
    <col min="14096" max="14330" width="9" style="12"/>
    <col min="14331" max="14331" width="6.26953125" style="12" customWidth="1"/>
    <col min="14332" max="14332" width="8.08984375" style="12" customWidth="1"/>
    <col min="14333" max="14335" width="9" style="12"/>
    <col min="14336" max="14336" width="13.36328125" style="12" customWidth="1"/>
    <col min="14337" max="14337" width="88.36328125" style="12" customWidth="1"/>
    <col min="14338" max="14338" width="21.7265625" style="12" customWidth="1"/>
    <col min="14339" max="14339" width="53.08984375" style="12" customWidth="1"/>
    <col min="14340" max="14340" width="8.453125" style="12" customWidth="1"/>
    <col min="14341" max="14341" width="30.453125" style="12" customWidth="1"/>
    <col min="14342" max="14342" width="5" style="12" customWidth="1"/>
    <col min="14343" max="14343" width="12.7265625" style="12" customWidth="1"/>
    <col min="14344" max="14344" width="49.90625" style="12" customWidth="1"/>
    <col min="14345" max="14347" width="9.7265625" style="12" customWidth="1"/>
    <col min="14348" max="14349" width="11" style="12" customWidth="1"/>
    <col min="14350" max="14350" width="9" style="12"/>
    <col min="14351" max="14351" width="17.6328125" style="12" customWidth="1"/>
    <col min="14352" max="14586" width="9" style="12"/>
    <col min="14587" max="14587" width="6.26953125" style="12" customWidth="1"/>
    <col min="14588" max="14588" width="8.08984375" style="12" customWidth="1"/>
    <col min="14589" max="14591" width="9" style="12"/>
    <col min="14592" max="14592" width="13.36328125" style="12" customWidth="1"/>
    <col min="14593" max="14593" width="88.36328125" style="12" customWidth="1"/>
    <col min="14594" max="14594" width="21.7265625" style="12" customWidth="1"/>
    <col min="14595" max="14595" width="53.08984375" style="12" customWidth="1"/>
    <col min="14596" max="14596" width="8.453125" style="12" customWidth="1"/>
    <col min="14597" max="14597" width="30.453125" style="12" customWidth="1"/>
    <col min="14598" max="14598" width="5" style="12" customWidth="1"/>
    <col min="14599" max="14599" width="12.7265625" style="12" customWidth="1"/>
    <col min="14600" max="14600" width="49.90625" style="12" customWidth="1"/>
    <col min="14601" max="14603" width="9.7265625" style="12" customWidth="1"/>
    <col min="14604" max="14605" width="11" style="12" customWidth="1"/>
    <col min="14606" max="14606" width="9" style="12"/>
    <col min="14607" max="14607" width="17.6328125" style="12" customWidth="1"/>
    <col min="14608" max="14842" width="9" style="12"/>
    <col min="14843" max="14843" width="6.26953125" style="12" customWidth="1"/>
    <col min="14844" max="14844" width="8.08984375" style="12" customWidth="1"/>
    <col min="14845" max="14847" width="9" style="12"/>
    <col min="14848" max="14848" width="13.36328125" style="12" customWidth="1"/>
    <col min="14849" max="14849" width="88.36328125" style="12" customWidth="1"/>
    <col min="14850" max="14850" width="21.7265625" style="12" customWidth="1"/>
    <col min="14851" max="14851" width="53.08984375" style="12" customWidth="1"/>
    <col min="14852" max="14852" width="8.453125" style="12" customWidth="1"/>
    <col min="14853" max="14853" width="30.453125" style="12" customWidth="1"/>
    <col min="14854" max="14854" width="5" style="12" customWidth="1"/>
    <col min="14855" max="14855" width="12.7265625" style="12" customWidth="1"/>
    <col min="14856" max="14856" width="49.90625" style="12" customWidth="1"/>
    <col min="14857" max="14859" width="9.7265625" style="12" customWidth="1"/>
    <col min="14860" max="14861" width="11" style="12" customWidth="1"/>
    <col min="14862" max="14862" width="9" style="12"/>
    <col min="14863" max="14863" width="17.6328125" style="12" customWidth="1"/>
    <col min="14864" max="15098" width="9" style="12"/>
    <col min="15099" max="15099" width="6.26953125" style="12" customWidth="1"/>
    <col min="15100" max="15100" width="8.08984375" style="12" customWidth="1"/>
    <col min="15101" max="15103" width="9" style="12"/>
    <col min="15104" max="15104" width="13.36328125" style="12" customWidth="1"/>
    <col min="15105" max="15105" width="88.36328125" style="12" customWidth="1"/>
    <col min="15106" max="15106" width="21.7265625" style="12" customWidth="1"/>
    <col min="15107" max="15107" width="53.08984375" style="12" customWidth="1"/>
    <col min="15108" max="15108" width="8.453125" style="12" customWidth="1"/>
    <col min="15109" max="15109" width="30.453125" style="12" customWidth="1"/>
    <col min="15110" max="15110" width="5" style="12" customWidth="1"/>
    <col min="15111" max="15111" width="12.7265625" style="12" customWidth="1"/>
    <col min="15112" max="15112" width="49.90625" style="12" customWidth="1"/>
    <col min="15113" max="15115" width="9.7265625" style="12" customWidth="1"/>
    <col min="15116" max="15117" width="11" style="12" customWidth="1"/>
    <col min="15118" max="15118" width="9" style="12"/>
    <col min="15119" max="15119" width="17.6328125" style="12" customWidth="1"/>
    <col min="15120" max="15354" width="9" style="12"/>
    <col min="15355" max="15355" width="6.26953125" style="12" customWidth="1"/>
    <col min="15356" max="15356" width="8.08984375" style="12" customWidth="1"/>
    <col min="15357" max="15359" width="9" style="12"/>
    <col min="15360" max="15360" width="13.36328125" style="12" customWidth="1"/>
    <col min="15361" max="15361" width="88.36328125" style="12" customWidth="1"/>
    <col min="15362" max="15362" width="21.7265625" style="12" customWidth="1"/>
    <col min="15363" max="15363" width="53.08984375" style="12" customWidth="1"/>
    <col min="15364" max="15364" width="8.453125" style="12" customWidth="1"/>
    <col min="15365" max="15365" width="30.453125" style="12" customWidth="1"/>
    <col min="15366" max="15366" width="5" style="12" customWidth="1"/>
    <col min="15367" max="15367" width="12.7265625" style="12" customWidth="1"/>
    <col min="15368" max="15368" width="49.90625" style="12" customWidth="1"/>
    <col min="15369" max="15371" width="9.7265625" style="12" customWidth="1"/>
    <col min="15372" max="15373" width="11" style="12" customWidth="1"/>
    <col min="15374" max="15374" width="9" style="12"/>
    <col min="15375" max="15375" width="17.6328125" style="12" customWidth="1"/>
    <col min="15376" max="15610" width="9" style="12"/>
    <col min="15611" max="15611" width="6.26953125" style="12" customWidth="1"/>
    <col min="15612" max="15612" width="8.08984375" style="12" customWidth="1"/>
    <col min="15613" max="15615" width="9" style="12"/>
    <col min="15616" max="15616" width="13.36328125" style="12" customWidth="1"/>
    <col min="15617" max="15617" width="88.36328125" style="12" customWidth="1"/>
    <col min="15618" max="15618" width="21.7265625" style="12" customWidth="1"/>
    <col min="15619" max="15619" width="53.08984375" style="12" customWidth="1"/>
    <col min="15620" max="15620" width="8.453125" style="12" customWidth="1"/>
    <col min="15621" max="15621" width="30.453125" style="12" customWidth="1"/>
    <col min="15622" max="15622" width="5" style="12" customWidth="1"/>
    <col min="15623" max="15623" width="12.7265625" style="12" customWidth="1"/>
    <col min="15624" max="15624" width="49.90625" style="12" customWidth="1"/>
    <col min="15625" max="15627" width="9.7265625" style="12" customWidth="1"/>
    <col min="15628" max="15629" width="11" style="12" customWidth="1"/>
    <col min="15630" max="15630" width="9" style="12"/>
    <col min="15631" max="15631" width="17.6328125" style="12" customWidth="1"/>
    <col min="15632" max="15866" width="9" style="12"/>
    <col min="15867" max="15867" width="6.26953125" style="12" customWidth="1"/>
    <col min="15868" max="15868" width="8.08984375" style="12" customWidth="1"/>
    <col min="15869" max="15871" width="9" style="12"/>
    <col min="15872" max="15872" width="13.36328125" style="12" customWidth="1"/>
    <col min="15873" max="15873" width="88.36328125" style="12" customWidth="1"/>
    <col min="15874" max="15874" width="21.7265625" style="12" customWidth="1"/>
    <col min="15875" max="15875" width="53.08984375" style="12" customWidth="1"/>
    <col min="15876" max="15876" width="8.453125" style="12" customWidth="1"/>
    <col min="15877" max="15877" width="30.453125" style="12" customWidth="1"/>
    <col min="15878" max="15878" width="5" style="12" customWidth="1"/>
    <col min="15879" max="15879" width="12.7265625" style="12" customWidth="1"/>
    <col min="15880" max="15880" width="49.90625" style="12" customWidth="1"/>
    <col min="15881" max="15883" width="9.7265625" style="12" customWidth="1"/>
    <col min="15884" max="15885" width="11" style="12" customWidth="1"/>
    <col min="15886" max="15886" width="9" style="12"/>
    <col min="15887" max="15887" width="17.6328125" style="12" customWidth="1"/>
    <col min="15888" max="16122" width="9" style="12"/>
    <col min="16123" max="16123" width="6.26953125" style="12" customWidth="1"/>
    <col min="16124" max="16124" width="8.08984375" style="12" customWidth="1"/>
    <col min="16125" max="16127" width="9" style="12"/>
    <col min="16128" max="16128" width="13.36328125" style="12" customWidth="1"/>
    <col min="16129" max="16129" width="88.36328125" style="12" customWidth="1"/>
    <col min="16130" max="16130" width="21.7265625" style="12" customWidth="1"/>
    <col min="16131" max="16131" width="53.08984375" style="12" customWidth="1"/>
    <col min="16132" max="16132" width="8.453125" style="12" customWidth="1"/>
    <col min="16133" max="16133" width="30.453125" style="12" customWidth="1"/>
    <col min="16134" max="16134" width="5" style="12" customWidth="1"/>
    <col min="16135" max="16135" width="12.7265625" style="12" customWidth="1"/>
    <col min="16136" max="16136" width="49.90625" style="12" customWidth="1"/>
    <col min="16137" max="16139" width="9.7265625" style="12" customWidth="1"/>
    <col min="16140" max="16141" width="11" style="12" customWidth="1"/>
    <col min="16142" max="16142" width="9" style="12"/>
    <col min="16143" max="16143" width="17.6328125" style="12" customWidth="1"/>
    <col min="16144" max="16384" width="9" style="12"/>
  </cols>
  <sheetData>
    <row r="1" spans="1:16" s="10" customFormat="1" ht="25" customHeight="1" x14ac:dyDescent="0.25">
      <c r="A1" s="152" t="s">
        <v>3760</v>
      </c>
      <c r="B1" s="152"/>
      <c r="C1" s="152"/>
      <c r="D1" s="152"/>
      <c r="E1" s="152"/>
      <c r="F1" s="152"/>
      <c r="G1" s="152"/>
      <c r="H1" s="152"/>
      <c r="I1" s="152"/>
      <c r="J1" s="152"/>
      <c r="K1" s="152"/>
      <c r="L1" s="152"/>
      <c r="M1" s="152"/>
      <c r="N1" s="152"/>
      <c r="O1" s="152"/>
      <c r="P1" s="152"/>
    </row>
    <row r="2" spans="1:16" ht="48" x14ac:dyDescent="0.25">
      <c r="A2" s="11" t="s">
        <v>0</v>
      </c>
      <c r="B2" s="11" t="s">
        <v>1</v>
      </c>
      <c r="C2" s="11" t="s">
        <v>2</v>
      </c>
      <c r="D2" s="11" t="s">
        <v>3</v>
      </c>
      <c r="E2" s="11" t="s">
        <v>4</v>
      </c>
      <c r="F2" s="11" t="s">
        <v>5</v>
      </c>
      <c r="G2" s="11" t="s">
        <v>6</v>
      </c>
      <c r="H2" s="11" t="s">
        <v>7</v>
      </c>
      <c r="I2" s="11" t="s">
        <v>8</v>
      </c>
      <c r="J2" s="11" t="s">
        <v>9</v>
      </c>
      <c r="K2" s="11" t="s">
        <v>10</v>
      </c>
      <c r="L2" s="11" t="s">
        <v>11</v>
      </c>
      <c r="M2" s="11" t="s">
        <v>12</v>
      </c>
      <c r="N2" s="84" t="s">
        <v>3606</v>
      </c>
      <c r="O2" s="84" t="s">
        <v>13</v>
      </c>
      <c r="P2" s="49" t="s">
        <v>3558</v>
      </c>
    </row>
    <row r="3" spans="1:16" ht="36" x14ac:dyDescent="0.25">
      <c r="A3" s="170" t="s">
        <v>57</v>
      </c>
      <c r="B3" s="170" t="s">
        <v>15</v>
      </c>
      <c r="C3" s="49" t="s">
        <v>58</v>
      </c>
      <c r="D3" s="49" t="s">
        <v>26</v>
      </c>
      <c r="E3" s="49" t="s">
        <v>59</v>
      </c>
      <c r="F3" s="49" t="s">
        <v>60</v>
      </c>
      <c r="G3" s="49" t="s">
        <v>61</v>
      </c>
      <c r="H3" s="49" t="s">
        <v>62</v>
      </c>
      <c r="I3" s="49" t="s">
        <v>3289</v>
      </c>
      <c r="J3" s="49" t="s">
        <v>31</v>
      </c>
      <c r="K3" s="49" t="s">
        <v>63</v>
      </c>
      <c r="L3" s="49" t="s">
        <v>23</v>
      </c>
      <c r="M3" s="170">
        <v>15</v>
      </c>
      <c r="N3" s="171">
        <v>23.5</v>
      </c>
      <c r="O3" s="171">
        <v>6</v>
      </c>
      <c r="P3" s="193"/>
    </row>
    <row r="4" spans="1:16" ht="48" x14ac:dyDescent="0.25">
      <c r="A4" s="162"/>
      <c r="B4" s="162"/>
      <c r="C4" s="49" t="s">
        <v>64</v>
      </c>
      <c r="D4" s="49" t="s">
        <v>26</v>
      </c>
      <c r="E4" s="49" t="s">
        <v>65</v>
      </c>
      <c r="F4" s="49" t="s">
        <v>60</v>
      </c>
      <c r="G4" s="49" t="s">
        <v>66</v>
      </c>
      <c r="H4" s="49" t="s">
        <v>67</v>
      </c>
      <c r="I4" s="49" t="s">
        <v>3210</v>
      </c>
      <c r="J4" s="49" t="s">
        <v>31</v>
      </c>
      <c r="K4" s="49" t="s">
        <v>68</v>
      </c>
      <c r="L4" s="49" t="s">
        <v>23</v>
      </c>
      <c r="M4" s="191"/>
      <c r="N4" s="189"/>
      <c r="O4" s="189"/>
      <c r="P4" s="193"/>
    </row>
    <row r="5" spans="1:16" ht="25" customHeight="1" x14ac:dyDescent="0.25">
      <c r="A5" s="162"/>
      <c r="B5" s="162"/>
      <c r="C5" s="49" t="s">
        <v>3605</v>
      </c>
      <c r="D5" s="49" t="s">
        <v>26</v>
      </c>
      <c r="E5" s="49" t="s">
        <v>69</v>
      </c>
      <c r="F5" s="49" t="s">
        <v>70</v>
      </c>
      <c r="G5" s="49" t="s">
        <v>71</v>
      </c>
      <c r="H5" s="49" t="s">
        <v>44</v>
      </c>
      <c r="I5" s="49" t="s">
        <v>3598</v>
      </c>
      <c r="J5" s="49" t="s">
        <v>72</v>
      </c>
      <c r="K5" s="49" t="s">
        <v>73</v>
      </c>
      <c r="L5" s="49" t="s">
        <v>23</v>
      </c>
      <c r="M5" s="191"/>
      <c r="N5" s="189"/>
      <c r="O5" s="189"/>
      <c r="P5" s="193"/>
    </row>
    <row r="6" spans="1:16" ht="25" customHeight="1" x14ac:dyDescent="0.25">
      <c r="A6" s="162"/>
      <c r="B6" s="162"/>
      <c r="C6" s="49" t="s">
        <v>74</v>
      </c>
      <c r="D6" s="49" t="s">
        <v>26</v>
      </c>
      <c r="E6" s="49" t="s">
        <v>75</v>
      </c>
      <c r="F6" s="49" t="s">
        <v>76</v>
      </c>
      <c r="G6" s="49" t="s">
        <v>77</v>
      </c>
      <c r="H6" s="49" t="s">
        <v>44</v>
      </c>
      <c r="I6" s="49" t="s">
        <v>3210</v>
      </c>
      <c r="J6" s="49" t="s">
        <v>72</v>
      </c>
      <c r="K6" s="49" t="s">
        <v>73</v>
      </c>
      <c r="L6" s="49" t="s">
        <v>23</v>
      </c>
      <c r="M6" s="191"/>
      <c r="N6" s="189"/>
      <c r="O6" s="189"/>
      <c r="P6" s="193"/>
    </row>
    <row r="7" spans="1:16" ht="24" x14ac:dyDescent="0.25">
      <c r="A7" s="162"/>
      <c r="B7" s="162"/>
      <c r="C7" s="49" t="s">
        <v>78</v>
      </c>
      <c r="D7" s="49" t="s">
        <v>26</v>
      </c>
      <c r="E7" s="49" t="s">
        <v>79</v>
      </c>
      <c r="F7" s="49" t="s">
        <v>80</v>
      </c>
      <c r="G7" s="49" t="s">
        <v>29</v>
      </c>
      <c r="H7" s="49" t="s">
        <v>30</v>
      </c>
      <c r="I7" s="49" t="s">
        <v>3210</v>
      </c>
      <c r="J7" s="49" t="s">
        <v>31</v>
      </c>
      <c r="K7" s="49" t="s">
        <v>32</v>
      </c>
      <c r="L7" s="49" t="s">
        <v>23</v>
      </c>
      <c r="M7" s="191"/>
      <c r="N7" s="189"/>
      <c r="O7" s="189"/>
      <c r="P7" s="193"/>
    </row>
    <row r="8" spans="1:16" ht="25" customHeight="1" x14ac:dyDescent="0.25">
      <c r="A8" s="163"/>
      <c r="B8" s="163"/>
      <c r="C8" s="49" t="s">
        <v>81</v>
      </c>
      <c r="D8" s="49" t="s">
        <v>26</v>
      </c>
      <c r="E8" s="49" t="s">
        <v>82</v>
      </c>
      <c r="F8" s="49" t="s">
        <v>83</v>
      </c>
      <c r="G8" s="49" t="s">
        <v>29</v>
      </c>
      <c r="H8" s="49" t="s">
        <v>84</v>
      </c>
      <c r="I8" s="49" t="s">
        <v>3210</v>
      </c>
      <c r="J8" s="49" t="s">
        <v>85</v>
      </c>
      <c r="K8" s="49" t="s">
        <v>23</v>
      </c>
      <c r="L8" s="49" t="s">
        <v>73</v>
      </c>
      <c r="M8" s="192"/>
      <c r="N8" s="190"/>
      <c r="O8" s="190"/>
      <c r="P8" s="193"/>
    </row>
    <row r="9" spans="1:16" ht="36" x14ac:dyDescent="0.25">
      <c r="A9" s="170" t="s">
        <v>374</v>
      </c>
      <c r="B9" s="170" t="s">
        <v>15</v>
      </c>
      <c r="C9" s="49" t="s">
        <v>375</v>
      </c>
      <c r="D9" s="49" t="s">
        <v>17</v>
      </c>
      <c r="E9" s="49" t="s">
        <v>376</v>
      </c>
      <c r="F9" s="49" t="s">
        <v>109</v>
      </c>
      <c r="G9" s="49" t="s">
        <v>377</v>
      </c>
      <c r="H9" s="49" t="s">
        <v>21</v>
      </c>
      <c r="I9" s="49" t="s">
        <v>3224</v>
      </c>
      <c r="J9" s="49" t="s">
        <v>91</v>
      </c>
      <c r="K9" s="49" t="s">
        <v>92</v>
      </c>
      <c r="L9" s="49" t="s">
        <v>23</v>
      </c>
      <c r="M9" s="170">
        <v>15</v>
      </c>
      <c r="N9" s="171">
        <v>37.25</v>
      </c>
      <c r="O9" s="171">
        <v>15</v>
      </c>
      <c r="P9" s="193"/>
    </row>
    <row r="10" spans="1:16" ht="36" x14ac:dyDescent="0.25">
      <c r="A10" s="162"/>
      <c r="B10" s="162"/>
      <c r="C10" s="49" t="s">
        <v>378</v>
      </c>
      <c r="D10" s="49" t="s">
        <v>17</v>
      </c>
      <c r="E10" s="49" t="s">
        <v>88</v>
      </c>
      <c r="F10" s="49" t="s">
        <v>19</v>
      </c>
      <c r="G10" s="49" t="s">
        <v>379</v>
      </c>
      <c r="H10" s="49" t="s">
        <v>21</v>
      </c>
      <c r="I10" s="49" t="s">
        <v>3205</v>
      </c>
      <c r="J10" s="49" t="s">
        <v>91</v>
      </c>
      <c r="K10" s="49" t="s">
        <v>92</v>
      </c>
      <c r="L10" s="49" t="s">
        <v>23</v>
      </c>
      <c r="M10" s="191"/>
      <c r="N10" s="189"/>
      <c r="O10" s="189"/>
      <c r="P10" s="193"/>
    </row>
    <row r="11" spans="1:16" ht="48" x14ac:dyDescent="0.25">
      <c r="A11" s="162"/>
      <c r="B11" s="162"/>
      <c r="C11" s="49" t="s">
        <v>64</v>
      </c>
      <c r="D11" s="49" t="s">
        <v>26</v>
      </c>
      <c r="E11" s="49" t="s">
        <v>380</v>
      </c>
      <c r="F11" s="49" t="s">
        <v>381</v>
      </c>
      <c r="G11" s="49" t="s">
        <v>66</v>
      </c>
      <c r="H11" s="49" t="s">
        <v>222</v>
      </c>
      <c r="I11" s="49" t="s">
        <v>3251</v>
      </c>
      <c r="J11" s="49" t="s">
        <v>31</v>
      </c>
      <c r="K11" s="49">
        <v>0.75</v>
      </c>
      <c r="L11" s="49" t="s">
        <v>23</v>
      </c>
      <c r="M11" s="191"/>
      <c r="N11" s="189"/>
      <c r="O11" s="189"/>
      <c r="P11" s="193"/>
    </row>
    <row r="12" spans="1:16" ht="25" customHeight="1" x14ac:dyDescent="0.25">
      <c r="A12" s="162"/>
      <c r="B12" s="162"/>
      <c r="C12" s="49" t="s">
        <v>46</v>
      </c>
      <c r="D12" s="49" t="s">
        <v>47</v>
      </c>
      <c r="E12" s="49" t="s">
        <v>48</v>
      </c>
      <c r="F12" s="49" t="s">
        <v>263</v>
      </c>
      <c r="G12" s="49" t="s">
        <v>29</v>
      </c>
      <c r="H12" s="49" t="s">
        <v>351</v>
      </c>
      <c r="I12" s="49" t="s">
        <v>29</v>
      </c>
      <c r="J12" s="49" t="s">
        <v>51</v>
      </c>
      <c r="K12" s="49" t="s">
        <v>295</v>
      </c>
      <c r="L12" s="49" t="s">
        <v>23</v>
      </c>
      <c r="M12" s="191"/>
      <c r="N12" s="189"/>
      <c r="O12" s="189"/>
      <c r="P12" s="193"/>
    </row>
    <row r="13" spans="1:16" ht="25" customHeight="1" x14ac:dyDescent="0.25">
      <c r="A13" s="163"/>
      <c r="B13" s="163"/>
      <c r="C13" s="49" t="s">
        <v>46</v>
      </c>
      <c r="D13" s="49" t="s">
        <v>47</v>
      </c>
      <c r="E13" s="49" t="s">
        <v>53</v>
      </c>
      <c r="F13" s="49" t="s">
        <v>311</v>
      </c>
      <c r="G13" s="49" t="s">
        <v>29</v>
      </c>
      <c r="H13" s="49" t="s">
        <v>351</v>
      </c>
      <c r="I13" s="49" t="s">
        <v>29</v>
      </c>
      <c r="J13" s="49" t="s">
        <v>55</v>
      </c>
      <c r="K13" s="49" t="s">
        <v>23</v>
      </c>
      <c r="L13" s="49" t="s">
        <v>233</v>
      </c>
      <c r="M13" s="192"/>
      <c r="N13" s="190"/>
      <c r="O13" s="190"/>
      <c r="P13" s="193"/>
    </row>
    <row r="14" spans="1:16" ht="36" x14ac:dyDescent="0.25">
      <c r="A14" s="49" t="s">
        <v>172</v>
      </c>
      <c r="B14" s="49" t="s">
        <v>173</v>
      </c>
      <c r="C14" s="49" t="s">
        <v>174</v>
      </c>
      <c r="D14" s="49" t="s">
        <v>17</v>
      </c>
      <c r="E14" s="49" t="s">
        <v>175</v>
      </c>
      <c r="F14" s="49" t="s">
        <v>19</v>
      </c>
      <c r="G14" s="49" t="s">
        <v>176</v>
      </c>
      <c r="H14" s="49" t="s">
        <v>21</v>
      </c>
      <c r="I14" s="49" t="s">
        <v>3208</v>
      </c>
      <c r="J14" s="49" t="s">
        <v>91</v>
      </c>
      <c r="K14" s="49" t="s">
        <v>92</v>
      </c>
      <c r="L14" s="49" t="s">
        <v>23</v>
      </c>
      <c r="M14" s="49">
        <v>0</v>
      </c>
      <c r="N14" s="85">
        <v>10</v>
      </c>
      <c r="O14" s="85">
        <v>0</v>
      </c>
      <c r="P14" s="33"/>
    </row>
    <row r="15" spans="1:16" ht="25" customHeight="1" x14ac:dyDescent="0.25">
      <c r="A15" s="170" t="s">
        <v>14</v>
      </c>
      <c r="B15" s="170" t="s">
        <v>15</v>
      </c>
      <c r="C15" s="49" t="s">
        <v>16</v>
      </c>
      <c r="D15" s="49" t="s">
        <v>17</v>
      </c>
      <c r="E15" s="49" t="s">
        <v>18</v>
      </c>
      <c r="F15" s="49" t="s">
        <v>19</v>
      </c>
      <c r="G15" s="49" t="s">
        <v>20</v>
      </c>
      <c r="H15" s="49" t="s">
        <v>21</v>
      </c>
      <c r="I15" s="49" t="s">
        <v>3281</v>
      </c>
      <c r="J15" s="49" t="s">
        <v>22</v>
      </c>
      <c r="K15" s="49" t="s">
        <v>23</v>
      </c>
      <c r="L15" s="49" t="s">
        <v>24</v>
      </c>
      <c r="M15" s="170">
        <v>30</v>
      </c>
      <c r="N15" s="171">
        <v>56.45</v>
      </c>
      <c r="O15" s="171">
        <v>26.45</v>
      </c>
      <c r="P15" s="193"/>
    </row>
    <row r="16" spans="1:16" ht="25" customHeight="1" x14ac:dyDescent="0.25">
      <c r="A16" s="162"/>
      <c r="B16" s="162"/>
      <c r="C16" s="49" t="s">
        <v>25</v>
      </c>
      <c r="D16" s="49" t="s">
        <v>26</v>
      </c>
      <c r="E16" s="49" t="s">
        <v>27</v>
      </c>
      <c r="F16" s="49" t="s">
        <v>28</v>
      </c>
      <c r="G16" s="49" t="s">
        <v>29</v>
      </c>
      <c r="H16" s="49" t="s">
        <v>30</v>
      </c>
      <c r="I16" s="49" t="s">
        <v>3251</v>
      </c>
      <c r="J16" s="49" t="s">
        <v>31</v>
      </c>
      <c r="K16" s="49" t="s">
        <v>32</v>
      </c>
      <c r="L16" s="49" t="s">
        <v>23</v>
      </c>
      <c r="M16" s="191"/>
      <c r="N16" s="189"/>
      <c r="O16" s="189"/>
      <c r="P16" s="193"/>
    </row>
    <row r="17" spans="1:16" ht="25" customHeight="1" x14ac:dyDescent="0.25">
      <c r="A17" s="162"/>
      <c r="B17" s="162"/>
      <c r="C17" s="49" t="s">
        <v>33</v>
      </c>
      <c r="D17" s="49" t="s">
        <v>26</v>
      </c>
      <c r="E17" s="49" t="s">
        <v>34</v>
      </c>
      <c r="F17" s="49" t="s">
        <v>35</v>
      </c>
      <c r="G17" s="49" t="s">
        <v>29</v>
      </c>
      <c r="H17" s="49" t="s">
        <v>36</v>
      </c>
      <c r="I17" s="49" t="s">
        <v>3210</v>
      </c>
      <c r="J17" s="49" t="s">
        <v>37</v>
      </c>
      <c r="K17" s="49" t="s">
        <v>23</v>
      </c>
      <c r="L17" s="49" t="s">
        <v>38</v>
      </c>
      <c r="M17" s="191"/>
      <c r="N17" s="189"/>
      <c r="O17" s="189"/>
      <c r="P17" s="193"/>
    </row>
    <row r="18" spans="1:16" s="15" customFormat="1" ht="25" customHeight="1" x14ac:dyDescent="0.25">
      <c r="A18" s="162"/>
      <c r="B18" s="162"/>
      <c r="C18" s="13" t="s">
        <v>39</v>
      </c>
      <c r="D18" s="13" t="s">
        <v>40</v>
      </c>
      <c r="E18" s="13" t="s">
        <v>41</v>
      </c>
      <c r="F18" s="13" t="s">
        <v>42</v>
      </c>
      <c r="G18" s="13" t="s">
        <v>43</v>
      </c>
      <c r="H18" s="13" t="s">
        <v>44</v>
      </c>
      <c r="I18" s="13" t="s">
        <v>3513</v>
      </c>
      <c r="J18" s="14" t="s">
        <v>492</v>
      </c>
      <c r="K18" s="13" t="s">
        <v>23</v>
      </c>
      <c r="L18" s="13" t="s">
        <v>45</v>
      </c>
      <c r="M18" s="191"/>
      <c r="N18" s="189"/>
      <c r="O18" s="189"/>
      <c r="P18" s="193"/>
    </row>
    <row r="19" spans="1:16" ht="25" customHeight="1" x14ac:dyDescent="0.25">
      <c r="A19" s="162"/>
      <c r="B19" s="162"/>
      <c r="C19" s="49" t="s">
        <v>46</v>
      </c>
      <c r="D19" s="49" t="s">
        <v>47</v>
      </c>
      <c r="E19" s="49" t="s">
        <v>48</v>
      </c>
      <c r="F19" s="49" t="s">
        <v>49</v>
      </c>
      <c r="G19" s="49" t="s">
        <v>29</v>
      </c>
      <c r="H19" s="49" t="s">
        <v>50</v>
      </c>
      <c r="I19" s="49" t="s">
        <v>29</v>
      </c>
      <c r="J19" s="49" t="s">
        <v>51</v>
      </c>
      <c r="K19" s="49" t="s">
        <v>52</v>
      </c>
      <c r="L19" s="49" t="s">
        <v>23</v>
      </c>
      <c r="M19" s="191"/>
      <c r="N19" s="189"/>
      <c r="O19" s="189"/>
      <c r="P19" s="193"/>
    </row>
    <row r="20" spans="1:16" ht="25" customHeight="1" x14ac:dyDescent="0.25">
      <c r="A20" s="163"/>
      <c r="B20" s="163"/>
      <c r="C20" s="49" t="s">
        <v>46</v>
      </c>
      <c r="D20" s="49" t="s">
        <v>47</v>
      </c>
      <c r="E20" s="49" t="s">
        <v>53</v>
      </c>
      <c r="F20" s="49" t="s">
        <v>54</v>
      </c>
      <c r="G20" s="49" t="s">
        <v>29</v>
      </c>
      <c r="H20" s="49" t="s">
        <v>50</v>
      </c>
      <c r="I20" s="49" t="s">
        <v>29</v>
      </c>
      <c r="J20" s="49" t="s">
        <v>55</v>
      </c>
      <c r="K20" s="49" t="s">
        <v>23</v>
      </c>
      <c r="L20" s="49" t="s">
        <v>56</v>
      </c>
      <c r="M20" s="192"/>
      <c r="N20" s="190"/>
      <c r="O20" s="190"/>
      <c r="P20" s="193"/>
    </row>
    <row r="21" spans="1:16" ht="36" x14ac:dyDescent="0.25">
      <c r="A21" s="170" t="s">
        <v>86</v>
      </c>
      <c r="B21" s="170" t="s">
        <v>15</v>
      </c>
      <c r="C21" s="49" t="s">
        <v>87</v>
      </c>
      <c r="D21" s="49" t="s">
        <v>17</v>
      </c>
      <c r="E21" s="49" t="s">
        <v>88</v>
      </c>
      <c r="F21" s="49" t="s">
        <v>89</v>
      </c>
      <c r="G21" s="49" t="s">
        <v>90</v>
      </c>
      <c r="H21" s="49" t="s">
        <v>21</v>
      </c>
      <c r="I21" s="49" t="s">
        <v>3230</v>
      </c>
      <c r="J21" s="49" t="s">
        <v>91</v>
      </c>
      <c r="K21" s="49" t="s">
        <v>92</v>
      </c>
      <c r="L21" s="49" t="s">
        <v>23</v>
      </c>
      <c r="M21" s="170">
        <v>30</v>
      </c>
      <c r="N21" s="171">
        <v>30</v>
      </c>
      <c r="O21" s="171">
        <v>0</v>
      </c>
      <c r="P21" s="193"/>
    </row>
    <row r="22" spans="1:16" ht="36" x14ac:dyDescent="0.25">
      <c r="A22" s="162"/>
      <c r="B22" s="162"/>
      <c r="C22" s="49" t="s">
        <v>93</v>
      </c>
      <c r="D22" s="49" t="s">
        <v>17</v>
      </c>
      <c r="E22" s="49" t="s">
        <v>94</v>
      </c>
      <c r="F22" s="49" t="s">
        <v>95</v>
      </c>
      <c r="G22" s="49" t="s">
        <v>96</v>
      </c>
      <c r="H22" s="49" t="s">
        <v>21</v>
      </c>
      <c r="I22" s="49" t="s">
        <v>3230</v>
      </c>
      <c r="J22" s="49" t="s">
        <v>91</v>
      </c>
      <c r="K22" s="49" t="s">
        <v>92</v>
      </c>
      <c r="L22" s="49" t="s">
        <v>23</v>
      </c>
      <c r="M22" s="191"/>
      <c r="N22" s="189"/>
      <c r="O22" s="189"/>
      <c r="P22" s="193"/>
    </row>
    <row r="23" spans="1:16" ht="36" x14ac:dyDescent="0.25">
      <c r="A23" s="163"/>
      <c r="B23" s="163"/>
      <c r="C23" s="49" t="s">
        <v>97</v>
      </c>
      <c r="D23" s="49" t="s">
        <v>17</v>
      </c>
      <c r="E23" s="49" t="s">
        <v>88</v>
      </c>
      <c r="F23" s="49" t="s">
        <v>98</v>
      </c>
      <c r="G23" s="49" t="s">
        <v>90</v>
      </c>
      <c r="H23" s="49" t="s">
        <v>21</v>
      </c>
      <c r="I23" s="49" t="s">
        <v>3230</v>
      </c>
      <c r="J23" s="49" t="s">
        <v>91</v>
      </c>
      <c r="K23" s="49" t="s">
        <v>92</v>
      </c>
      <c r="L23" s="49" t="s">
        <v>23</v>
      </c>
      <c r="M23" s="192"/>
      <c r="N23" s="190"/>
      <c r="O23" s="190"/>
      <c r="P23" s="193"/>
    </row>
    <row r="24" spans="1:16" ht="36" x14ac:dyDescent="0.25">
      <c r="A24" s="170" t="s">
        <v>99</v>
      </c>
      <c r="B24" s="170" t="s">
        <v>100</v>
      </c>
      <c r="C24" s="49" t="s">
        <v>101</v>
      </c>
      <c r="D24" s="49" t="s">
        <v>17</v>
      </c>
      <c r="E24" s="49" t="s">
        <v>102</v>
      </c>
      <c r="F24" s="49" t="s">
        <v>103</v>
      </c>
      <c r="G24" s="49" t="s">
        <v>104</v>
      </c>
      <c r="H24" s="49" t="s">
        <v>21</v>
      </c>
      <c r="I24" s="49" t="s">
        <v>3604</v>
      </c>
      <c r="J24" s="49" t="s">
        <v>105</v>
      </c>
      <c r="K24" s="49" t="s">
        <v>23</v>
      </c>
      <c r="L24" s="49" t="s">
        <v>106</v>
      </c>
      <c r="M24" s="170">
        <v>20</v>
      </c>
      <c r="N24" s="171">
        <v>53.5</v>
      </c>
      <c r="O24" s="171">
        <v>30</v>
      </c>
      <c r="P24" s="193"/>
    </row>
    <row r="25" spans="1:16" ht="36" x14ac:dyDescent="0.25">
      <c r="A25" s="162"/>
      <c r="B25" s="162"/>
      <c r="C25" s="49" t="s">
        <v>107</v>
      </c>
      <c r="D25" s="49" t="s">
        <v>17</v>
      </c>
      <c r="E25" s="49" t="s">
        <v>108</v>
      </c>
      <c r="F25" s="49" t="s">
        <v>109</v>
      </c>
      <c r="G25" s="49" t="s">
        <v>110</v>
      </c>
      <c r="H25" s="49" t="s">
        <v>111</v>
      </c>
      <c r="I25" s="49" t="s">
        <v>3205</v>
      </c>
      <c r="J25" s="49" t="s">
        <v>91</v>
      </c>
      <c r="K25" s="49" t="s">
        <v>112</v>
      </c>
      <c r="L25" s="49" t="s">
        <v>23</v>
      </c>
      <c r="M25" s="191"/>
      <c r="N25" s="189"/>
      <c r="O25" s="189"/>
      <c r="P25" s="193"/>
    </row>
    <row r="26" spans="1:16" ht="25" customHeight="1" x14ac:dyDescent="0.25">
      <c r="A26" s="162"/>
      <c r="B26" s="162"/>
      <c r="C26" s="49" t="s">
        <v>113</v>
      </c>
      <c r="D26" s="49" t="s">
        <v>26</v>
      </c>
      <c r="E26" s="49" t="s">
        <v>114</v>
      </c>
      <c r="F26" s="49" t="s">
        <v>115</v>
      </c>
      <c r="G26" s="49" t="s">
        <v>116</v>
      </c>
      <c r="H26" s="49" t="s">
        <v>111</v>
      </c>
      <c r="I26" s="49" t="s">
        <v>3214</v>
      </c>
      <c r="J26" s="49" t="s">
        <v>72</v>
      </c>
      <c r="K26" s="49" t="s">
        <v>117</v>
      </c>
      <c r="L26" s="49" t="s">
        <v>23</v>
      </c>
      <c r="M26" s="191"/>
      <c r="N26" s="189"/>
      <c r="O26" s="189"/>
      <c r="P26" s="193"/>
    </row>
    <row r="27" spans="1:16" ht="25" customHeight="1" x14ac:dyDescent="0.25">
      <c r="A27" s="162"/>
      <c r="B27" s="162"/>
      <c r="C27" s="49" t="s">
        <v>118</v>
      </c>
      <c r="D27" s="49" t="s">
        <v>26</v>
      </c>
      <c r="E27" s="49" t="s">
        <v>114</v>
      </c>
      <c r="F27" s="49" t="s">
        <v>115</v>
      </c>
      <c r="G27" s="49" t="s">
        <v>29</v>
      </c>
      <c r="H27" s="49" t="s">
        <v>119</v>
      </c>
      <c r="I27" s="49" t="s">
        <v>3214</v>
      </c>
      <c r="J27" s="49" t="s">
        <v>72</v>
      </c>
      <c r="K27" s="49" t="s">
        <v>23</v>
      </c>
      <c r="L27" s="49" t="s">
        <v>23</v>
      </c>
      <c r="M27" s="191"/>
      <c r="N27" s="189"/>
      <c r="O27" s="189"/>
      <c r="P27" s="193"/>
    </row>
    <row r="28" spans="1:16" ht="25" customHeight="1" x14ac:dyDescent="0.25">
      <c r="A28" s="162"/>
      <c r="B28" s="162"/>
      <c r="C28" s="49" t="s">
        <v>120</v>
      </c>
      <c r="D28" s="49" t="s">
        <v>121</v>
      </c>
      <c r="E28" s="49" t="s">
        <v>122</v>
      </c>
      <c r="F28" s="49" t="s">
        <v>123</v>
      </c>
      <c r="G28" s="49" t="s">
        <v>29</v>
      </c>
      <c r="H28" s="49" t="s">
        <v>21</v>
      </c>
      <c r="I28" s="49" t="s">
        <v>3214</v>
      </c>
      <c r="J28" s="49" t="s">
        <v>124</v>
      </c>
      <c r="K28" s="49" t="s">
        <v>38</v>
      </c>
      <c r="L28" s="49" t="s">
        <v>23</v>
      </c>
      <c r="M28" s="191"/>
      <c r="N28" s="189"/>
      <c r="O28" s="189"/>
      <c r="P28" s="193"/>
    </row>
    <row r="29" spans="1:16" ht="25" customHeight="1" x14ac:dyDescent="0.25">
      <c r="A29" s="163"/>
      <c r="B29" s="163"/>
      <c r="C29" s="49" t="s">
        <v>125</v>
      </c>
      <c r="D29" s="49" t="s">
        <v>121</v>
      </c>
      <c r="E29" s="49" t="s">
        <v>126</v>
      </c>
      <c r="F29" s="49" t="s">
        <v>127</v>
      </c>
      <c r="G29" s="49" t="s">
        <v>29</v>
      </c>
      <c r="H29" s="49" t="s">
        <v>36</v>
      </c>
      <c r="I29" s="49" t="s">
        <v>3214</v>
      </c>
      <c r="J29" s="49" t="s">
        <v>124</v>
      </c>
      <c r="K29" s="49" t="s">
        <v>38</v>
      </c>
      <c r="L29" s="49" t="s">
        <v>23</v>
      </c>
      <c r="M29" s="192"/>
      <c r="N29" s="190"/>
      <c r="O29" s="190"/>
      <c r="P29" s="193"/>
    </row>
    <row r="30" spans="1:16" ht="36" x14ac:dyDescent="0.25">
      <c r="A30" s="170" t="s">
        <v>139</v>
      </c>
      <c r="B30" s="170" t="s">
        <v>100</v>
      </c>
      <c r="C30" s="49" t="s">
        <v>140</v>
      </c>
      <c r="D30" s="49" t="s">
        <v>17</v>
      </c>
      <c r="E30" s="49" t="s">
        <v>141</v>
      </c>
      <c r="F30" s="49" t="s">
        <v>142</v>
      </c>
      <c r="G30" s="49" t="s">
        <v>143</v>
      </c>
      <c r="H30" s="49" t="s">
        <v>21</v>
      </c>
      <c r="I30" s="49" t="s">
        <v>3287</v>
      </c>
      <c r="J30" s="49" t="s">
        <v>105</v>
      </c>
      <c r="K30" s="49" t="s">
        <v>23</v>
      </c>
      <c r="L30" s="49" t="s">
        <v>106</v>
      </c>
      <c r="M30" s="170">
        <v>20</v>
      </c>
      <c r="N30" s="171">
        <v>50.5</v>
      </c>
      <c r="O30" s="171">
        <v>30</v>
      </c>
      <c r="P30" s="193"/>
    </row>
    <row r="31" spans="1:16" ht="25" customHeight="1" x14ac:dyDescent="0.25">
      <c r="A31" s="162"/>
      <c r="B31" s="162"/>
      <c r="C31" s="49" t="s">
        <v>144</v>
      </c>
      <c r="D31" s="49" t="s">
        <v>26</v>
      </c>
      <c r="E31" s="49" t="s">
        <v>145</v>
      </c>
      <c r="F31" s="49" t="s">
        <v>146</v>
      </c>
      <c r="G31" s="49" t="s">
        <v>147</v>
      </c>
      <c r="H31" s="49" t="s">
        <v>111</v>
      </c>
      <c r="I31" s="49" t="s">
        <v>3265</v>
      </c>
      <c r="J31" s="49" t="s">
        <v>149</v>
      </c>
      <c r="K31" s="49" t="s">
        <v>112</v>
      </c>
      <c r="L31" s="49" t="s">
        <v>23</v>
      </c>
      <c r="M31" s="191"/>
      <c r="N31" s="189"/>
      <c r="O31" s="189"/>
      <c r="P31" s="193"/>
    </row>
    <row r="32" spans="1:16" ht="25" customHeight="1" x14ac:dyDescent="0.25">
      <c r="A32" s="162"/>
      <c r="B32" s="162"/>
      <c r="C32" s="49" t="s">
        <v>144</v>
      </c>
      <c r="D32" s="49" t="s">
        <v>26</v>
      </c>
      <c r="E32" s="49" t="s">
        <v>150</v>
      </c>
      <c r="F32" s="49" t="s">
        <v>151</v>
      </c>
      <c r="G32" s="49" t="s">
        <v>152</v>
      </c>
      <c r="H32" s="49" t="s">
        <v>153</v>
      </c>
      <c r="I32" s="49" t="s">
        <v>3249</v>
      </c>
      <c r="J32" s="49" t="s">
        <v>72</v>
      </c>
      <c r="K32" s="49" t="s">
        <v>154</v>
      </c>
      <c r="L32" s="49" t="s">
        <v>23</v>
      </c>
      <c r="M32" s="191"/>
      <c r="N32" s="189"/>
      <c r="O32" s="189"/>
      <c r="P32" s="193"/>
    </row>
    <row r="33" spans="1:16" ht="25" customHeight="1" x14ac:dyDescent="0.25">
      <c r="A33" s="162"/>
      <c r="B33" s="162"/>
      <c r="C33" s="49" t="s">
        <v>155</v>
      </c>
      <c r="D33" s="49" t="s">
        <v>26</v>
      </c>
      <c r="E33" s="49" t="s">
        <v>156</v>
      </c>
      <c r="F33" s="49" t="s">
        <v>157</v>
      </c>
      <c r="G33" s="49" t="s">
        <v>29</v>
      </c>
      <c r="H33" s="49" t="s">
        <v>62</v>
      </c>
      <c r="I33" s="49" t="s">
        <v>3249</v>
      </c>
      <c r="J33" s="49" t="s">
        <v>31</v>
      </c>
      <c r="K33" s="49" t="s">
        <v>63</v>
      </c>
      <c r="L33" s="49" t="s">
        <v>23</v>
      </c>
      <c r="M33" s="191"/>
      <c r="N33" s="189"/>
      <c r="O33" s="189"/>
      <c r="P33" s="193"/>
    </row>
    <row r="34" spans="1:16" ht="25" customHeight="1" x14ac:dyDescent="0.25">
      <c r="A34" s="162"/>
      <c r="B34" s="162"/>
      <c r="C34" s="49" t="s">
        <v>158</v>
      </c>
      <c r="D34" s="49" t="s">
        <v>26</v>
      </c>
      <c r="E34" s="49" t="s">
        <v>159</v>
      </c>
      <c r="F34" s="49" t="s">
        <v>160</v>
      </c>
      <c r="G34" s="49" t="s">
        <v>29</v>
      </c>
      <c r="H34" s="49" t="s">
        <v>119</v>
      </c>
      <c r="I34" s="49" t="s">
        <v>3214</v>
      </c>
      <c r="J34" s="49" t="s">
        <v>72</v>
      </c>
      <c r="K34" s="49" t="s">
        <v>23</v>
      </c>
      <c r="L34" s="49" t="s">
        <v>23</v>
      </c>
      <c r="M34" s="191"/>
      <c r="N34" s="189"/>
      <c r="O34" s="189"/>
      <c r="P34" s="193"/>
    </row>
    <row r="35" spans="1:16" ht="25" customHeight="1" x14ac:dyDescent="0.25">
      <c r="A35" s="163"/>
      <c r="B35" s="163"/>
      <c r="C35" s="49" t="s">
        <v>161</v>
      </c>
      <c r="D35" s="49" t="s">
        <v>26</v>
      </c>
      <c r="E35" s="49" t="s">
        <v>79</v>
      </c>
      <c r="F35" s="49" t="s">
        <v>70</v>
      </c>
      <c r="G35" s="49" t="s">
        <v>29</v>
      </c>
      <c r="H35" s="49" t="s">
        <v>119</v>
      </c>
      <c r="I35" s="49" t="s">
        <v>3210</v>
      </c>
      <c r="J35" s="49" t="s">
        <v>31</v>
      </c>
      <c r="K35" s="49" t="s">
        <v>162</v>
      </c>
      <c r="L35" s="49" t="s">
        <v>23</v>
      </c>
      <c r="M35" s="192"/>
      <c r="N35" s="190"/>
      <c r="O35" s="190"/>
      <c r="P35" s="193"/>
    </row>
    <row r="36" spans="1:16" ht="48" x14ac:dyDescent="0.25">
      <c r="A36" s="170" t="s">
        <v>163</v>
      </c>
      <c r="B36" s="170" t="s">
        <v>15</v>
      </c>
      <c r="C36" s="49" t="s">
        <v>164</v>
      </c>
      <c r="D36" s="49" t="s">
        <v>17</v>
      </c>
      <c r="E36" s="49" t="s">
        <v>165</v>
      </c>
      <c r="F36" s="49" t="s">
        <v>166</v>
      </c>
      <c r="G36" s="49" t="s">
        <v>167</v>
      </c>
      <c r="H36" s="49" t="s">
        <v>21</v>
      </c>
      <c r="I36" s="49" t="s">
        <v>3552</v>
      </c>
      <c r="J36" s="49" t="s">
        <v>91</v>
      </c>
      <c r="K36" s="49" t="s">
        <v>92</v>
      </c>
      <c r="L36" s="49" t="s">
        <v>23</v>
      </c>
      <c r="M36" s="170">
        <v>30</v>
      </c>
      <c r="N36" s="171">
        <v>45</v>
      </c>
      <c r="O36" s="171">
        <v>0</v>
      </c>
      <c r="P36" s="193"/>
    </row>
    <row r="37" spans="1:16" ht="48" x14ac:dyDescent="0.25">
      <c r="A37" s="162"/>
      <c r="B37" s="162"/>
      <c r="C37" s="49" t="s">
        <v>168</v>
      </c>
      <c r="D37" s="49" t="s">
        <v>17</v>
      </c>
      <c r="E37" s="49" t="s">
        <v>165</v>
      </c>
      <c r="F37" s="49" t="s">
        <v>98</v>
      </c>
      <c r="G37" s="49" t="s">
        <v>167</v>
      </c>
      <c r="H37" s="49" t="s">
        <v>21</v>
      </c>
      <c r="I37" s="49" t="s">
        <v>3424</v>
      </c>
      <c r="J37" s="49" t="s">
        <v>91</v>
      </c>
      <c r="K37" s="49" t="s">
        <v>92</v>
      </c>
      <c r="L37" s="49" t="s">
        <v>23</v>
      </c>
      <c r="M37" s="191"/>
      <c r="N37" s="189"/>
      <c r="O37" s="189"/>
      <c r="P37" s="193"/>
    </row>
    <row r="38" spans="1:16" ht="48" x14ac:dyDescent="0.25">
      <c r="A38" s="162"/>
      <c r="B38" s="162"/>
      <c r="C38" s="49" t="s">
        <v>169</v>
      </c>
      <c r="D38" s="49" t="s">
        <v>17</v>
      </c>
      <c r="E38" s="49" t="s">
        <v>165</v>
      </c>
      <c r="F38" s="49" t="s">
        <v>98</v>
      </c>
      <c r="G38" s="49" t="s">
        <v>167</v>
      </c>
      <c r="H38" s="49" t="s">
        <v>21</v>
      </c>
      <c r="I38" s="49" t="s">
        <v>3424</v>
      </c>
      <c r="J38" s="49" t="s">
        <v>91</v>
      </c>
      <c r="K38" s="49" t="s">
        <v>92</v>
      </c>
      <c r="L38" s="49" t="s">
        <v>23</v>
      </c>
      <c r="M38" s="191"/>
      <c r="N38" s="189"/>
      <c r="O38" s="189"/>
      <c r="P38" s="193"/>
    </row>
    <row r="39" spans="1:16" ht="48" x14ac:dyDescent="0.25">
      <c r="A39" s="162"/>
      <c r="B39" s="162"/>
      <c r="C39" s="49" t="s">
        <v>170</v>
      </c>
      <c r="D39" s="49" t="s">
        <v>17</v>
      </c>
      <c r="E39" s="49" t="s">
        <v>165</v>
      </c>
      <c r="F39" s="49" t="s">
        <v>89</v>
      </c>
      <c r="G39" s="49" t="s">
        <v>167</v>
      </c>
      <c r="H39" s="49" t="s">
        <v>21</v>
      </c>
      <c r="I39" s="49" t="s">
        <v>3552</v>
      </c>
      <c r="J39" s="49" t="s">
        <v>91</v>
      </c>
      <c r="K39" s="49" t="s">
        <v>92</v>
      </c>
      <c r="L39" s="49" t="s">
        <v>23</v>
      </c>
      <c r="M39" s="191"/>
      <c r="N39" s="189"/>
      <c r="O39" s="189"/>
      <c r="P39" s="193"/>
    </row>
    <row r="40" spans="1:16" ht="25" customHeight="1" x14ac:dyDescent="0.25">
      <c r="A40" s="163"/>
      <c r="B40" s="163"/>
      <c r="C40" s="49" t="s">
        <v>171</v>
      </c>
      <c r="D40" s="49" t="s">
        <v>17</v>
      </c>
      <c r="E40" s="49" t="s">
        <v>136</v>
      </c>
      <c r="F40" s="49" t="s">
        <v>89</v>
      </c>
      <c r="G40" s="49" t="s">
        <v>137</v>
      </c>
      <c r="H40" s="49" t="s">
        <v>21</v>
      </c>
      <c r="I40" s="49" t="s">
        <v>3424</v>
      </c>
      <c r="J40" s="49" t="s">
        <v>138</v>
      </c>
      <c r="K40" s="49" t="s">
        <v>133</v>
      </c>
      <c r="L40" s="49" t="s">
        <v>23</v>
      </c>
      <c r="M40" s="192"/>
      <c r="N40" s="190"/>
      <c r="O40" s="190"/>
      <c r="P40" s="193"/>
    </row>
    <row r="41" spans="1:16" ht="36" x14ac:dyDescent="0.25">
      <c r="A41" s="170" t="s">
        <v>177</v>
      </c>
      <c r="B41" s="170" t="s">
        <v>15</v>
      </c>
      <c r="C41" s="49" t="s">
        <v>178</v>
      </c>
      <c r="D41" s="49" t="s">
        <v>17</v>
      </c>
      <c r="E41" s="49" t="s">
        <v>179</v>
      </c>
      <c r="F41" s="49" t="s">
        <v>180</v>
      </c>
      <c r="G41" s="49" t="s">
        <v>181</v>
      </c>
      <c r="H41" s="49" t="s">
        <v>21</v>
      </c>
      <c r="I41" s="49" t="s">
        <v>3205</v>
      </c>
      <c r="J41" s="49" t="s">
        <v>91</v>
      </c>
      <c r="K41" s="49" t="s">
        <v>92</v>
      </c>
      <c r="L41" s="49" t="s">
        <v>23</v>
      </c>
      <c r="M41" s="170">
        <v>30</v>
      </c>
      <c r="N41" s="171">
        <v>30</v>
      </c>
      <c r="O41" s="171">
        <v>0</v>
      </c>
      <c r="P41" s="193"/>
    </row>
    <row r="42" spans="1:16" ht="36" x14ac:dyDescent="0.25">
      <c r="A42" s="162"/>
      <c r="B42" s="162"/>
      <c r="C42" s="49" t="s">
        <v>182</v>
      </c>
      <c r="D42" s="49" t="s">
        <v>17</v>
      </c>
      <c r="E42" s="49" t="s">
        <v>183</v>
      </c>
      <c r="F42" s="49" t="s">
        <v>166</v>
      </c>
      <c r="G42" s="49" t="s">
        <v>184</v>
      </c>
      <c r="H42" s="49" t="s">
        <v>21</v>
      </c>
      <c r="I42" s="49" t="s">
        <v>3244</v>
      </c>
      <c r="J42" s="49" t="s">
        <v>91</v>
      </c>
      <c r="K42" s="49" t="s">
        <v>92</v>
      </c>
      <c r="L42" s="49" t="s">
        <v>23</v>
      </c>
      <c r="M42" s="191"/>
      <c r="N42" s="189"/>
      <c r="O42" s="189"/>
      <c r="P42" s="193"/>
    </row>
    <row r="43" spans="1:16" ht="36" x14ac:dyDescent="0.25">
      <c r="A43" s="163"/>
      <c r="B43" s="163"/>
      <c r="C43" s="49" t="s">
        <v>185</v>
      </c>
      <c r="D43" s="49" t="s">
        <v>17</v>
      </c>
      <c r="E43" s="49" t="s">
        <v>186</v>
      </c>
      <c r="F43" s="49" t="s">
        <v>187</v>
      </c>
      <c r="G43" s="49" t="s">
        <v>90</v>
      </c>
      <c r="H43" s="49" t="s">
        <v>21</v>
      </c>
      <c r="I43" s="49" t="s">
        <v>3205</v>
      </c>
      <c r="J43" s="49" t="s">
        <v>91</v>
      </c>
      <c r="K43" s="49" t="s">
        <v>92</v>
      </c>
      <c r="L43" s="49" t="s">
        <v>23</v>
      </c>
      <c r="M43" s="192"/>
      <c r="N43" s="190"/>
      <c r="O43" s="190"/>
      <c r="P43" s="193"/>
    </row>
    <row r="44" spans="1:16" ht="25" customHeight="1" x14ac:dyDescent="0.25">
      <c r="A44" s="170" t="s">
        <v>188</v>
      </c>
      <c r="B44" s="170" t="s">
        <v>15</v>
      </c>
      <c r="C44" s="49" t="s">
        <v>189</v>
      </c>
      <c r="D44" s="49" t="s">
        <v>17</v>
      </c>
      <c r="E44" s="49" t="s">
        <v>190</v>
      </c>
      <c r="F44" s="49" t="s">
        <v>19</v>
      </c>
      <c r="G44" s="49" t="s">
        <v>191</v>
      </c>
      <c r="H44" s="49" t="s">
        <v>21</v>
      </c>
      <c r="I44" s="49" t="s">
        <v>3208</v>
      </c>
      <c r="J44" s="49" t="s">
        <v>22</v>
      </c>
      <c r="K44" s="49" t="s">
        <v>23</v>
      </c>
      <c r="L44" s="49" t="s">
        <v>24</v>
      </c>
      <c r="M44" s="170">
        <v>30</v>
      </c>
      <c r="N44" s="171">
        <v>115</v>
      </c>
      <c r="O44" s="171">
        <v>85</v>
      </c>
      <c r="P44" s="193"/>
    </row>
    <row r="45" spans="1:16" ht="25" customHeight="1" x14ac:dyDescent="0.25">
      <c r="A45" s="162"/>
      <c r="B45" s="162"/>
      <c r="C45" s="49" t="s">
        <v>192</v>
      </c>
      <c r="D45" s="49" t="s">
        <v>17</v>
      </c>
      <c r="E45" s="49" t="s">
        <v>193</v>
      </c>
      <c r="F45" s="49" t="s">
        <v>180</v>
      </c>
      <c r="G45" s="49" t="s">
        <v>131</v>
      </c>
      <c r="H45" s="49" t="s">
        <v>21</v>
      </c>
      <c r="I45" s="49" t="s">
        <v>3424</v>
      </c>
      <c r="J45" s="49" t="s">
        <v>138</v>
      </c>
      <c r="K45" s="49" t="s">
        <v>23</v>
      </c>
      <c r="L45" s="49" t="s">
        <v>23</v>
      </c>
      <c r="M45" s="191"/>
      <c r="N45" s="189"/>
      <c r="O45" s="189"/>
      <c r="P45" s="193"/>
    </row>
    <row r="46" spans="1:16" ht="25" customHeight="1" x14ac:dyDescent="0.25">
      <c r="A46" s="162"/>
      <c r="B46" s="162"/>
      <c r="C46" s="49" t="s">
        <v>192</v>
      </c>
      <c r="D46" s="49" t="s">
        <v>17</v>
      </c>
      <c r="E46" s="49" t="s">
        <v>136</v>
      </c>
      <c r="F46" s="49" t="s">
        <v>89</v>
      </c>
      <c r="G46" s="49" t="s">
        <v>137</v>
      </c>
      <c r="H46" s="49" t="s">
        <v>21</v>
      </c>
      <c r="I46" s="49" t="s">
        <v>3424</v>
      </c>
      <c r="J46" s="49" t="s">
        <v>138</v>
      </c>
      <c r="K46" s="49" t="s">
        <v>133</v>
      </c>
      <c r="L46" s="49" t="s">
        <v>23</v>
      </c>
      <c r="M46" s="191"/>
      <c r="N46" s="189"/>
      <c r="O46" s="189"/>
      <c r="P46" s="193"/>
    </row>
    <row r="47" spans="1:16" ht="25" customHeight="1" x14ac:dyDescent="0.25">
      <c r="A47" s="162"/>
      <c r="B47" s="162"/>
      <c r="C47" s="49" t="s">
        <v>194</v>
      </c>
      <c r="D47" s="49" t="s">
        <v>26</v>
      </c>
      <c r="E47" s="49" t="s">
        <v>195</v>
      </c>
      <c r="F47" s="49" t="s">
        <v>196</v>
      </c>
      <c r="G47" s="49" t="s">
        <v>197</v>
      </c>
      <c r="H47" s="49" t="s">
        <v>21</v>
      </c>
      <c r="I47" s="49" t="s">
        <v>3270</v>
      </c>
      <c r="J47" s="49" t="s">
        <v>31</v>
      </c>
      <c r="K47" s="49" t="s">
        <v>133</v>
      </c>
      <c r="L47" s="49" t="s">
        <v>23</v>
      </c>
      <c r="M47" s="191"/>
      <c r="N47" s="189"/>
      <c r="O47" s="189"/>
      <c r="P47" s="193"/>
    </row>
    <row r="48" spans="1:16" ht="25" customHeight="1" x14ac:dyDescent="0.25">
      <c r="A48" s="162"/>
      <c r="B48" s="162"/>
      <c r="C48" s="49" t="s">
        <v>198</v>
      </c>
      <c r="D48" s="49" t="s">
        <v>26</v>
      </c>
      <c r="E48" s="49" t="s">
        <v>199</v>
      </c>
      <c r="F48" s="49" t="s">
        <v>28</v>
      </c>
      <c r="G48" s="49" t="s">
        <v>200</v>
      </c>
      <c r="H48" s="49" t="s">
        <v>21</v>
      </c>
      <c r="I48" s="49" t="s">
        <v>3251</v>
      </c>
      <c r="J48" s="49" t="s">
        <v>31</v>
      </c>
      <c r="K48" s="49" t="s">
        <v>133</v>
      </c>
      <c r="L48" s="49" t="s">
        <v>23</v>
      </c>
      <c r="M48" s="191"/>
      <c r="N48" s="189"/>
      <c r="O48" s="189"/>
      <c r="P48" s="193"/>
    </row>
    <row r="49" spans="1:16" ht="25" customHeight="1" x14ac:dyDescent="0.25">
      <c r="A49" s="162"/>
      <c r="B49" s="162"/>
      <c r="C49" s="49" t="s">
        <v>201</v>
      </c>
      <c r="D49" s="49" t="s">
        <v>47</v>
      </c>
      <c r="E49" s="49" t="s">
        <v>202</v>
      </c>
      <c r="F49" s="49" t="s">
        <v>203</v>
      </c>
      <c r="G49" s="49" t="s">
        <v>29</v>
      </c>
      <c r="H49" s="49" t="s">
        <v>21</v>
      </c>
      <c r="I49" s="49" t="s">
        <v>29</v>
      </c>
      <c r="J49" s="49" t="s">
        <v>204</v>
      </c>
      <c r="K49" s="49" t="s">
        <v>23</v>
      </c>
      <c r="L49" s="49" t="s">
        <v>205</v>
      </c>
      <c r="M49" s="191"/>
      <c r="N49" s="189"/>
      <c r="O49" s="189"/>
      <c r="P49" s="193"/>
    </row>
    <row r="50" spans="1:16" ht="25" customHeight="1" x14ac:dyDescent="0.25">
      <c r="A50" s="163"/>
      <c r="B50" s="163"/>
      <c r="C50" s="49" t="s">
        <v>206</v>
      </c>
      <c r="D50" s="49" t="s">
        <v>47</v>
      </c>
      <c r="E50" s="49" t="s">
        <v>207</v>
      </c>
      <c r="F50" s="49" t="s">
        <v>203</v>
      </c>
      <c r="G50" s="49" t="s">
        <v>29</v>
      </c>
      <c r="H50" s="49" t="s">
        <v>21</v>
      </c>
      <c r="I50" s="49" t="s">
        <v>29</v>
      </c>
      <c r="J50" s="49" t="s">
        <v>204</v>
      </c>
      <c r="K50" s="49" t="s">
        <v>23</v>
      </c>
      <c r="L50" s="49" t="s">
        <v>205</v>
      </c>
      <c r="M50" s="192"/>
      <c r="N50" s="190"/>
      <c r="O50" s="190"/>
      <c r="P50" s="193"/>
    </row>
    <row r="51" spans="1:16" ht="36" x14ac:dyDescent="0.25">
      <c r="A51" s="170" t="s">
        <v>211</v>
      </c>
      <c r="B51" s="170" t="s">
        <v>15</v>
      </c>
      <c r="C51" s="49" t="s">
        <v>212</v>
      </c>
      <c r="D51" s="49" t="s">
        <v>17</v>
      </c>
      <c r="E51" s="49" t="s">
        <v>213</v>
      </c>
      <c r="F51" s="49" t="s">
        <v>214</v>
      </c>
      <c r="G51" s="49" t="s">
        <v>215</v>
      </c>
      <c r="H51" s="49" t="s">
        <v>21</v>
      </c>
      <c r="I51" s="49" t="s">
        <v>3295</v>
      </c>
      <c r="J51" s="49" t="s">
        <v>91</v>
      </c>
      <c r="K51" s="49" t="s">
        <v>92</v>
      </c>
      <c r="L51" s="49" t="s">
        <v>23</v>
      </c>
      <c r="M51" s="170">
        <v>30</v>
      </c>
      <c r="N51" s="171">
        <v>31.5</v>
      </c>
      <c r="O51" s="171">
        <v>0</v>
      </c>
      <c r="P51" s="193"/>
    </row>
    <row r="52" spans="1:16" ht="36" x14ac:dyDescent="0.25">
      <c r="A52" s="162"/>
      <c r="B52" s="162"/>
      <c r="C52" s="49" t="s">
        <v>216</v>
      </c>
      <c r="D52" s="49" t="s">
        <v>17</v>
      </c>
      <c r="E52" s="49" t="s">
        <v>217</v>
      </c>
      <c r="F52" s="49" t="s">
        <v>103</v>
      </c>
      <c r="G52" s="49" t="s">
        <v>218</v>
      </c>
      <c r="H52" s="49" t="s">
        <v>21</v>
      </c>
      <c r="I52" s="49" t="s">
        <v>3295</v>
      </c>
      <c r="J52" s="49" t="s">
        <v>91</v>
      </c>
      <c r="K52" s="49" t="s">
        <v>92</v>
      </c>
      <c r="L52" s="49" t="s">
        <v>23</v>
      </c>
      <c r="M52" s="191"/>
      <c r="N52" s="189"/>
      <c r="O52" s="189"/>
      <c r="P52" s="193"/>
    </row>
    <row r="53" spans="1:16" ht="36" x14ac:dyDescent="0.25">
      <c r="A53" s="162"/>
      <c r="B53" s="162"/>
      <c r="C53" s="49" t="s">
        <v>219</v>
      </c>
      <c r="D53" s="49" t="s">
        <v>17</v>
      </c>
      <c r="E53" s="49" t="s">
        <v>220</v>
      </c>
      <c r="F53" s="49" t="s">
        <v>187</v>
      </c>
      <c r="G53" s="49" t="s">
        <v>221</v>
      </c>
      <c r="H53" s="49" t="s">
        <v>21</v>
      </c>
      <c r="I53" s="49" t="s">
        <v>3295</v>
      </c>
      <c r="J53" s="49" t="s">
        <v>91</v>
      </c>
      <c r="K53" s="49" t="s">
        <v>92</v>
      </c>
      <c r="L53" s="49" t="s">
        <v>23</v>
      </c>
      <c r="M53" s="191"/>
      <c r="N53" s="189"/>
      <c r="O53" s="189"/>
      <c r="P53" s="193"/>
    </row>
    <row r="54" spans="1:16" ht="25" customHeight="1" x14ac:dyDescent="0.25">
      <c r="A54" s="162"/>
      <c r="B54" s="162"/>
      <c r="C54" s="49" t="s">
        <v>155</v>
      </c>
      <c r="D54" s="49" t="s">
        <v>26</v>
      </c>
      <c r="E54" s="49" t="s">
        <v>79</v>
      </c>
      <c r="F54" s="49" t="s">
        <v>70</v>
      </c>
      <c r="G54" s="49" t="s">
        <v>29</v>
      </c>
      <c r="H54" s="49" t="s">
        <v>222</v>
      </c>
      <c r="I54" s="49" t="s">
        <v>3249</v>
      </c>
      <c r="J54" s="49" t="s">
        <v>31</v>
      </c>
      <c r="K54" s="49">
        <v>0.75</v>
      </c>
      <c r="L54" s="49" t="s">
        <v>23</v>
      </c>
      <c r="M54" s="191"/>
      <c r="N54" s="189"/>
      <c r="O54" s="189"/>
      <c r="P54" s="193"/>
    </row>
    <row r="55" spans="1:16" ht="25" customHeight="1" x14ac:dyDescent="0.25">
      <c r="A55" s="163"/>
      <c r="B55" s="163"/>
      <c r="C55" s="49" t="s">
        <v>161</v>
      </c>
      <c r="D55" s="49" t="s">
        <v>26</v>
      </c>
      <c r="E55" s="49" t="s">
        <v>223</v>
      </c>
      <c r="F55" s="49" t="s">
        <v>70</v>
      </c>
      <c r="G55" s="49" t="s">
        <v>29</v>
      </c>
      <c r="H55" s="49" t="s">
        <v>222</v>
      </c>
      <c r="I55" s="49" t="s">
        <v>3249</v>
      </c>
      <c r="J55" s="49" t="s">
        <v>31</v>
      </c>
      <c r="K55" s="49">
        <v>0.75</v>
      </c>
      <c r="L55" s="49" t="s">
        <v>23</v>
      </c>
      <c r="M55" s="192"/>
      <c r="N55" s="190"/>
      <c r="O55" s="190"/>
      <c r="P55" s="193"/>
    </row>
    <row r="56" spans="1:16" ht="25" customHeight="1" x14ac:dyDescent="0.25">
      <c r="A56" s="170" t="s">
        <v>224</v>
      </c>
      <c r="B56" s="170" t="s">
        <v>15</v>
      </c>
      <c r="C56" s="49" t="s">
        <v>225</v>
      </c>
      <c r="D56" s="49" t="s">
        <v>17</v>
      </c>
      <c r="E56" s="49" t="s">
        <v>226</v>
      </c>
      <c r="F56" s="49" t="s">
        <v>227</v>
      </c>
      <c r="G56" s="49" t="s">
        <v>228</v>
      </c>
      <c r="H56" s="49" t="s">
        <v>111</v>
      </c>
      <c r="I56" s="49" t="s">
        <v>3590</v>
      </c>
      <c r="J56" s="49" t="s">
        <v>22</v>
      </c>
      <c r="K56" s="49" t="s">
        <v>23</v>
      </c>
      <c r="L56" s="49" t="s">
        <v>117</v>
      </c>
      <c r="M56" s="170">
        <v>30</v>
      </c>
      <c r="N56" s="171">
        <v>74</v>
      </c>
      <c r="O56" s="171">
        <v>35</v>
      </c>
      <c r="P56" s="193"/>
    </row>
    <row r="57" spans="1:16" ht="25" customHeight="1" x14ac:dyDescent="0.25">
      <c r="A57" s="162"/>
      <c r="B57" s="162"/>
      <c r="C57" s="49" t="s">
        <v>229</v>
      </c>
      <c r="D57" s="49" t="s">
        <v>17</v>
      </c>
      <c r="E57" s="49" t="s">
        <v>230</v>
      </c>
      <c r="F57" s="49" t="s">
        <v>166</v>
      </c>
      <c r="G57" s="49" t="s">
        <v>231</v>
      </c>
      <c r="H57" s="49" t="s">
        <v>21</v>
      </c>
      <c r="I57" s="49" t="s">
        <v>3285</v>
      </c>
      <c r="J57" s="49" t="s">
        <v>232</v>
      </c>
      <c r="K57" s="49" t="s">
        <v>233</v>
      </c>
      <c r="L57" s="49" t="s">
        <v>23</v>
      </c>
      <c r="M57" s="191"/>
      <c r="N57" s="189"/>
      <c r="O57" s="189"/>
      <c r="P57" s="193"/>
    </row>
    <row r="58" spans="1:16" ht="25" customHeight="1" x14ac:dyDescent="0.25">
      <c r="A58" s="162"/>
      <c r="B58" s="162"/>
      <c r="C58" s="49" t="s">
        <v>229</v>
      </c>
      <c r="D58" s="49" t="s">
        <v>17</v>
      </c>
      <c r="E58" s="49" t="s">
        <v>234</v>
      </c>
      <c r="F58" s="49" t="s">
        <v>89</v>
      </c>
      <c r="G58" s="49" t="s">
        <v>235</v>
      </c>
      <c r="H58" s="49" t="s">
        <v>21</v>
      </c>
      <c r="I58" s="49" t="s">
        <v>3208</v>
      </c>
      <c r="J58" s="49" t="s">
        <v>236</v>
      </c>
      <c r="K58" s="49" t="s">
        <v>92</v>
      </c>
      <c r="L58" s="49" t="s">
        <v>23</v>
      </c>
      <c r="M58" s="191"/>
      <c r="N58" s="189"/>
      <c r="O58" s="189"/>
      <c r="P58" s="193"/>
    </row>
    <row r="59" spans="1:16" ht="25" customHeight="1" x14ac:dyDescent="0.25">
      <c r="A59" s="162"/>
      <c r="B59" s="162"/>
      <c r="C59" s="49" t="s">
        <v>237</v>
      </c>
      <c r="D59" s="49" t="s">
        <v>26</v>
      </c>
      <c r="E59" s="49" t="s">
        <v>238</v>
      </c>
      <c r="F59" s="49" t="s">
        <v>239</v>
      </c>
      <c r="G59" s="49" t="s">
        <v>240</v>
      </c>
      <c r="H59" s="49" t="s">
        <v>21</v>
      </c>
      <c r="I59" s="49" t="s">
        <v>3270</v>
      </c>
      <c r="J59" s="49" t="s">
        <v>31</v>
      </c>
      <c r="K59" s="49" t="s">
        <v>133</v>
      </c>
      <c r="L59" s="49" t="s">
        <v>23</v>
      </c>
      <c r="M59" s="191"/>
      <c r="N59" s="189"/>
      <c r="O59" s="189"/>
      <c r="P59" s="193"/>
    </row>
    <row r="60" spans="1:16" ht="25" customHeight="1" x14ac:dyDescent="0.25">
      <c r="A60" s="162"/>
      <c r="B60" s="162"/>
      <c r="C60" s="49" t="s">
        <v>241</v>
      </c>
      <c r="D60" s="49" t="s">
        <v>26</v>
      </c>
      <c r="E60" s="49" t="s">
        <v>242</v>
      </c>
      <c r="F60" s="49" t="s">
        <v>28</v>
      </c>
      <c r="G60" s="49" t="s">
        <v>243</v>
      </c>
      <c r="H60" s="49" t="s">
        <v>153</v>
      </c>
      <c r="I60" s="49" t="s">
        <v>3251</v>
      </c>
      <c r="J60" s="49" t="s">
        <v>31</v>
      </c>
      <c r="K60" s="49" t="s">
        <v>244</v>
      </c>
      <c r="L60" s="49" t="s">
        <v>23</v>
      </c>
      <c r="M60" s="191"/>
      <c r="N60" s="189"/>
      <c r="O60" s="189"/>
      <c r="P60" s="193"/>
    </row>
    <row r="61" spans="1:16" ht="25" customHeight="1" x14ac:dyDescent="0.25">
      <c r="A61" s="162"/>
      <c r="B61" s="162"/>
      <c r="C61" s="49" t="s">
        <v>245</v>
      </c>
      <c r="D61" s="49" t="s">
        <v>121</v>
      </c>
      <c r="E61" s="49" t="s">
        <v>126</v>
      </c>
      <c r="F61" s="49" t="s">
        <v>127</v>
      </c>
      <c r="G61" s="49" t="s">
        <v>29</v>
      </c>
      <c r="H61" s="49" t="s">
        <v>21</v>
      </c>
      <c r="I61" s="49" t="s">
        <v>3214</v>
      </c>
      <c r="J61" s="49" t="s">
        <v>124</v>
      </c>
      <c r="K61" s="49" t="s">
        <v>38</v>
      </c>
      <c r="L61" s="49" t="s">
        <v>23</v>
      </c>
      <c r="M61" s="191"/>
      <c r="N61" s="189"/>
      <c r="O61" s="189"/>
      <c r="P61" s="193"/>
    </row>
    <row r="62" spans="1:16" ht="25" customHeight="1" x14ac:dyDescent="0.25">
      <c r="A62" s="162"/>
      <c r="B62" s="162"/>
      <c r="C62" s="49" t="s">
        <v>246</v>
      </c>
      <c r="D62" s="49" t="s">
        <v>26</v>
      </c>
      <c r="E62" s="49" t="s">
        <v>247</v>
      </c>
      <c r="F62" s="49" t="s">
        <v>28</v>
      </c>
      <c r="G62" s="49" t="s">
        <v>248</v>
      </c>
      <c r="H62" s="49" t="s">
        <v>30</v>
      </c>
      <c r="I62" s="49" t="s">
        <v>3210</v>
      </c>
      <c r="J62" s="49" t="s">
        <v>31</v>
      </c>
      <c r="K62" s="49" t="s">
        <v>32</v>
      </c>
      <c r="L62" s="49" t="s">
        <v>23</v>
      </c>
      <c r="M62" s="191"/>
      <c r="N62" s="189"/>
      <c r="O62" s="189"/>
      <c r="P62" s="193"/>
    </row>
    <row r="63" spans="1:16" ht="25" customHeight="1" x14ac:dyDescent="0.25">
      <c r="A63" s="162"/>
      <c r="B63" s="162"/>
      <c r="C63" s="49" t="s">
        <v>161</v>
      </c>
      <c r="D63" s="49" t="s">
        <v>26</v>
      </c>
      <c r="E63" s="49" t="s">
        <v>249</v>
      </c>
      <c r="F63" s="49" t="s">
        <v>250</v>
      </c>
      <c r="G63" s="49" t="s">
        <v>29</v>
      </c>
      <c r="H63" s="49" t="s">
        <v>67</v>
      </c>
      <c r="I63" s="49" t="s">
        <v>3210</v>
      </c>
      <c r="J63" s="49" t="s">
        <v>31</v>
      </c>
      <c r="K63" s="49" t="s">
        <v>68</v>
      </c>
      <c r="L63" s="49" t="s">
        <v>23</v>
      </c>
      <c r="M63" s="191"/>
      <c r="N63" s="189"/>
      <c r="O63" s="189"/>
      <c r="P63" s="193"/>
    </row>
    <row r="64" spans="1:16" ht="25" customHeight="1" x14ac:dyDescent="0.25">
      <c r="A64" s="162"/>
      <c r="B64" s="162"/>
      <c r="C64" s="49" t="s">
        <v>155</v>
      </c>
      <c r="D64" s="49" t="s">
        <v>26</v>
      </c>
      <c r="E64" s="49" t="s">
        <v>79</v>
      </c>
      <c r="F64" s="49" t="s">
        <v>70</v>
      </c>
      <c r="G64" s="49" t="s">
        <v>29</v>
      </c>
      <c r="H64" s="49" t="s">
        <v>67</v>
      </c>
      <c r="I64" s="49" t="s">
        <v>3249</v>
      </c>
      <c r="J64" s="49" t="s">
        <v>31</v>
      </c>
      <c r="K64" s="49" t="s">
        <v>68</v>
      </c>
      <c r="L64" s="49" t="s">
        <v>23</v>
      </c>
      <c r="M64" s="191"/>
      <c r="N64" s="189"/>
      <c r="O64" s="189"/>
      <c r="P64" s="193"/>
    </row>
    <row r="65" spans="1:16" ht="25" customHeight="1" x14ac:dyDescent="0.25">
      <c r="A65" s="162"/>
      <c r="B65" s="162"/>
      <c r="C65" s="49" t="s">
        <v>118</v>
      </c>
      <c r="D65" s="49" t="s">
        <v>26</v>
      </c>
      <c r="E65" s="49" t="s">
        <v>159</v>
      </c>
      <c r="F65" s="49" t="s">
        <v>160</v>
      </c>
      <c r="G65" s="49" t="s">
        <v>29</v>
      </c>
      <c r="H65" s="49" t="s">
        <v>119</v>
      </c>
      <c r="I65" s="49" t="s">
        <v>3214</v>
      </c>
      <c r="J65" s="49" t="s">
        <v>72</v>
      </c>
      <c r="K65" s="49" t="s">
        <v>23</v>
      </c>
      <c r="L65" s="49" t="s">
        <v>23</v>
      </c>
      <c r="M65" s="191"/>
      <c r="N65" s="189"/>
      <c r="O65" s="189"/>
      <c r="P65" s="193"/>
    </row>
    <row r="66" spans="1:16" ht="25" customHeight="1" x14ac:dyDescent="0.25">
      <c r="A66" s="163"/>
      <c r="B66" s="163"/>
      <c r="C66" s="49" t="s">
        <v>251</v>
      </c>
      <c r="D66" s="49" t="s">
        <v>26</v>
      </c>
      <c r="E66" s="49" t="s">
        <v>252</v>
      </c>
      <c r="F66" s="49" t="s">
        <v>83</v>
      </c>
      <c r="G66" s="49" t="s">
        <v>29</v>
      </c>
      <c r="H66" s="49" t="s">
        <v>153</v>
      </c>
      <c r="I66" s="49" t="s">
        <v>3212</v>
      </c>
      <c r="J66" s="49" t="s">
        <v>85</v>
      </c>
      <c r="K66" s="49" t="s">
        <v>23</v>
      </c>
      <c r="L66" s="49" t="s">
        <v>253</v>
      </c>
      <c r="M66" s="192"/>
      <c r="N66" s="190"/>
      <c r="O66" s="190"/>
      <c r="P66" s="193"/>
    </row>
    <row r="67" spans="1:16" ht="36" x14ac:dyDescent="0.25">
      <c r="A67" s="170" t="s">
        <v>254</v>
      </c>
      <c r="B67" s="170" t="s">
        <v>15</v>
      </c>
      <c r="C67" s="49" t="s">
        <v>255</v>
      </c>
      <c r="D67" s="49" t="s">
        <v>17</v>
      </c>
      <c r="E67" s="49" t="s">
        <v>256</v>
      </c>
      <c r="F67" s="49" t="s">
        <v>19</v>
      </c>
      <c r="G67" s="49" t="s">
        <v>257</v>
      </c>
      <c r="H67" s="49" t="s">
        <v>21</v>
      </c>
      <c r="I67" s="49" t="s">
        <v>3208</v>
      </c>
      <c r="J67" s="49" t="s">
        <v>91</v>
      </c>
      <c r="K67" s="49" t="s">
        <v>92</v>
      </c>
      <c r="L67" s="49" t="s">
        <v>23</v>
      </c>
      <c r="M67" s="170">
        <v>30</v>
      </c>
      <c r="N67" s="171">
        <v>34.9</v>
      </c>
      <c r="O67" s="171">
        <v>4.9000000000000004</v>
      </c>
      <c r="P67" s="193"/>
    </row>
    <row r="68" spans="1:16" ht="36" x14ac:dyDescent="0.25">
      <c r="A68" s="162"/>
      <c r="B68" s="162"/>
      <c r="C68" s="49" t="s">
        <v>258</v>
      </c>
      <c r="D68" s="49" t="s">
        <v>17</v>
      </c>
      <c r="E68" s="49" t="s">
        <v>256</v>
      </c>
      <c r="F68" s="49" t="s">
        <v>19</v>
      </c>
      <c r="G68" s="49" t="s">
        <v>257</v>
      </c>
      <c r="H68" s="49" t="s">
        <v>21</v>
      </c>
      <c r="I68" s="49" t="s">
        <v>3208</v>
      </c>
      <c r="J68" s="49" t="s">
        <v>91</v>
      </c>
      <c r="K68" s="49" t="s">
        <v>92</v>
      </c>
      <c r="L68" s="49" t="s">
        <v>23</v>
      </c>
      <c r="M68" s="191"/>
      <c r="N68" s="189"/>
      <c r="O68" s="189"/>
      <c r="P68" s="193"/>
    </row>
    <row r="69" spans="1:16" ht="25" customHeight="1" x14ac:dyDescent="0.25">
      <c r="A69" s="162"/>
      <c r="B69" s="162"/>
      <c r="C69" s="49" t="s">
        <v>259</v>
      </c>
      <c r="D69" s="49" t="s">
        <v>17</v>
      </c>
      <c r="E69" s="49" t="s">
        <v>136</v>
      </c>
      <c r="F69" s="49" t="s">
        <v>19</v>
      </c>
      <c r="G69" s="49" t="s">
        <v>210</v>
      </c>
      <c r="H69" s="49" t="s">
        <v>21</v>
      </c>
      <c r="I69" s="49" t="s">
        <v>3257</v>
      </c>
      <c r="J69" s="49" t="s">
        <v>138</v>
      </c>
      <c r="K69" s="49" t="s">
        <v>133</v>
      </c>
      <c r="L69" s="49" t="s">
        <v>23</v>
      </c>
      <c r="M69" s="191"/>
      <c r="N69" s="189"/>
      <c r="O69" s="189"/>
      <c r="P69" s="193"/>
    </row>
    <row r="70" spans="1:16" ht="25" customHeight="1" x14ac:dyDescent="0.25">
      <c r="A70" s="162"/>
      <c r="B70" s="162"/>
      <c r="C70" s="49" t="s">
        <v>25</v>
      </c>
      <c r="D70" s="49" t="s">
        <v>26</v>
      </c>
      <c r="E70" s="49" t="s">
        <v>260</v>
      </c>
      <c r="F70" s="49" t="s">
        <v>28</v>
      </c>
      <c r="G70" s="49" t="s">
        <v>261</v>
      </c>
      <c r="H70" s="49" t="s">
        <v>36</v>
      </c>
      <c r="I70" s="49" t="s">
        <v>3251</v>
      </c>
      <c r="J70" s="49" t="s">
        <v>31</v>
      </c>
      <c r="K70" s="49" t="s">
        <v>23</v>
      </c>
      <c r="L70" s="49" t="s">
        <v>23</v>
      </c>
      <c r="M70" s="191"/>
      <c r="N70" s="189"/>
      <c r="O70" s="189"/>
      <c r="P70" s="193"/>
    </row>
    <row r="71" spans="1:16" ht="25" customHeight="1" x14ac:dyDescent="0.25">
      <c r="A71" s="162"/>
      <c r="B71" s="162"/>
      <c r="C71" s="49" t="s">
        <v>262</v>
      </c>
      <c r="D71" s="49" t="s">
        <v>47</v>
      </c>
      <c r="E71" s="49" t="s">
        <v>48</v>
      </c>
      <c r="F71" s="49" t="s">
        <v>263</v>
      </c>
      <c r="G71" s="49" t="s">
        <v>29</v>
      </c>
      <c r="H71" s="49" t="s">
        <v>264</v>
      </c>
      <c r="I71" s="49" t="s">
        <v>29</v>
      </c>
      <c r="J71" s="49" t="s">
        <v>51</v>
      </c>
      <c r="K71" s="49" t="s">
        <v>265</v>
      </c>
      <c r="L71" s="49" t="s">
        <v>23</v>
      </c>
      <c r="M71" s="191"/>
      <c r="N71" s="189"/>
      <c r="O71" s="189"/>
      <c r="P71" s="193"/>
    </row>
    <row r="72" spans="1:16" ht="25" customHeight="1" x14ac:dyDescent="0.25">
      <c r="A72" s="163"/>
      <c r="B72" s="163"/>
      <c r="C72" s="49" t="s">
        <v>262</v>
      </c>
      <c r="D72" s="49" t="s">
        <v>47</v>
      </c>
      <c r="E72" s="49" t="s">
        <v>53</v>
      </c>
      <c r="F72" s="49" t="s">
        <v>266</v>
      </c>
      <c r="G72" s="49" t="s">
        <v>29</v>
      </c>
      <c r="H72" s="49" t="s">
        <v>264</v>
      </c>
      <c r="I72" s="49" t="s">
        <v>29</v>
      </c>
      <c r="J72" s="49" t="s">
        <v>55</v>
      </c>
      <c r="K72" s="49" t="s">
        <v>23</v>
      </c>
      <c r="L72" s="49" t="s">
        <v>267</v>
      </c>
      <c r="M72" s="192"/>
      <c r="N72" s="190"/>
      <c r="O72" s="190"/>
      <c r="P72" s="193"/>
    </row>
    <row r="73" spans="1:16" ht="36" x14ac:dyDescent="0.25">
      <c r="A73" s="170" t="s">
        <v>268</v>
      </c>
      <c r="B73" s="170" t="s">
        <v>269</v>
      </c>
      <c r="C73" s="49" t="s">
        <v>270</v>
      </c>
      <c r="D73" s="49" t="s">
        <v>17</v>
      </c>
      <c r="E73" s="49" t="s">
        <v>271</v>
      </c>
      <c r="F73" s="49" t="s">
        <v>272</v>
      </c>
      <c r="G73" s="49" t="s">
        <v>273</v>
      </c>
      <c r="H73" s="49" t="s">
        <v>21</v>
      </c>
      <c r="I73" s="49" t="s">
        <v>3424</v>
      </c>
      <c r="J73" s="49" t="s">
        <v>91</v>
      </c>
      <c r="K73" s="49" t="s">
        <v>274</v>
      </c>
      <c r="L73" s="49" t="s">
        <v>23</v>
      </c>
      <c r="M73" s="170">
        <v>30</v>
      </c>
      <c r="N73" s="171">
        <v>46</v>
      </c>
      <c r="O73" s="171">
        <v>16</v>
      </c>
      <c r="P73" s="193"/>
    </row>
    <row r="74" spans="1:16" ht="36" x14ac:dyDescent="0.25">
      <c r="A74" s="162"/>
      <c r="B74" s="162"/>
      <c r="C74" s="49" t="s">
        <v>275</v>
      </c>
      <c r="D74" s="49" t="s">
        <v>17</v>
      </c>
      <c r="E74" s="49" t="s">
        <v>271</v>
      </c>
      <c r="F74" s="49" t="s">
        <v>272</v>
      </c>
      <c r="G74" s="49" t="s">
        <v>273</v>
      </c>
      <c r="H74" s="49" t="s">
        <v>21</v>
      </c>
      <c r="I74" s="49" t="s">
        <v>3424</v>
      </c>
      <c r="J74" s="49" t="s">
        <v>91</v>
      </c>
      <c r="K74" s="49" t="s">
        <v>274</v>
      </c>
      <c r="L74" s="49" t="s">
        <v>23</v>
      </c>
      <c r="M74" s="191"/>
      <c r="N74" s="189"/>
      <c r="O74" s="189"/>
      <c r="P74" s="193"/>
    </row>
    <row r="75" spans="1:16" ht="25" customHeight="1" x14ac:dyDescent="0.25">
      <c r="A75" s="162"/>
      <c r="B75" s="162"/>
      <c r="C75" s="49" t="s">
        <v>276</v>
      </c>
      <c r="D75" s="49" t="s">
        <v>17</v>
      </c>
      <c r="E75" s="49" t="s">
        <v>136</v>
      </c>
      <c r="F75" s="49" t="s">
        <v>89</v>
      </c>
      <c r="G75" s="49" t="s">
        <v>137</v>
      </c>
      <c r="H75" s="49" t="s">
        <v>21</v>
      </c>
      <c r="I75" s="49" t="s">
        <v>3424</v>
      </c>
      <c r="J75" s="49" t="s">
        <v>138</v>
      </c>
      <c r="K75" s="49" t="s">
        <v>133</v>
      </c>
      <c r="L75" s="49" t="s">
        <v>23</v>
      </c>
      <c r="M75" s="191"/>
      <c r="N75" s="189"/>
      <c r="O75" s="189"/>
      <c r="P75" s="193"/>
    </row>
    <row r="76" spans="1:16" ht="25" customHeight="1" x14ac:dyDescent="0.25">
      <c r="A76" s="162"/>
      <c r="B76" s="162"/>
      <c r="C76" s="49" t="s">
        <v>277</v>
      </c>
      <c r="D76" s="49" t="s">
        <v>17</v>
      </c>
      <c r="E76" s="49" t="s">
        <v>136</v>
      </c>
      <c r="F76" s="49" t="s">
        <v>89</v>
      </c>
      <c r="G76" s="49" t="s">
        <v>137</v>
      </c>
      <c r="H76" s="49" t="s">
        <v>21</v>
      </c>
      <c r="I76" s="49" t="s">
        <v>3424</v>
      </c>
      <c r="J76" s="49" t="s">
        <v>138</v>
      </c>
      <c r="K76" s="49" t="s">
        <v>133</v>
      </c>
      <c r="L76" s="49" t="s">
        <v>23</v>
      </c>
      <c r="M76" s="191"/>
      <c r="N76" s="189"/>
      <c r="O76" s="189"/>
      <c r="P76" s="193"/>
    </row>
    <row r="77" spans="1:16" ht="36" x14ac:dyDescent="0.25">
      <c r="A77" s="162"/>
      <c r="B77" s="162"/>
      <c r="C77" s="49" t="s">
        <v>278</v>
      </c>
      <c r="D77" s="49" t="s">
        <v>47</v>
      </c>
      <c r="E77" s="49" t="s">
        <v>279</v>
      </c>
      <c r="F77" s="49" t="s">
        <v>280</v>
      </c>
      <c r="G77" s="49" t="s">
        <v>29</v>
      </c>
      <c r="H77" s="49" t="s">
        <v>21</v>
      </c>
      <c r="I77" s="49" t="s">
        <v>29</v>
      </c>
      <c r="J77" s="49" t="s">
        <v>281</v>
      </c>
      <c r="K77" s="49" t="s">
        <v>23</v>
      </c>
      <c r="L77" s="49" t="s">
        <v>282</v>
      </c>
      <c r="M77" s="191"/>
      <c r="N77" s="189"/>
      <c r="O77" s="189"/>
      <c r="P77" s="193"/>
    </row>
    <row r="78" spans="1:16" ht="36" x14ac:dyDescent="0.25">
      <c r="A78" s="163"/>
      <c r="B78" s="163"/>
      <c r="C78" s="49" t="s">
        <v>283</v>
      </c>
      <c r="D78" s="49" t="s">
        <v>47</v>
      </c>
      <c r="E78" s="49" t="s">
        <v>284</v>
      </c>
      <c r="F78" s="49" t="s">
        <v>285</v>
      </c>
      <c r="G78" s="49" t="s">
        <v>29</v>
      </c>
      <c r="H78" s="49" t="s">
        <v>21</v>
      </c>
      <c r="I78" s="49" t="s">
        <v>29</v>
      </c>
      <c r="J78" s="49" t="s">
        <v>204</v>
      </c>
      <c r="K78" s="49" t="s">
        <v>23</v>
      </c>
      <c r="L78" s="49" t="s">
        <v>274</v>
      </c>
      <c r="M78" s="192"/>
      <c r="N78" s="190"/>
      <c r="O78" s="190"/>
      <c r="P78" s="193"/>
    </row>
    <row r="79" spans="1:16" ht="25" customHeight="1" x14ac:dyDescent="0.25">
      <c r="A79" s="170" t="s">
        <v>286</v>
      </c>
      <c r="B79" s="170" t="s">
        <v>100</v>
      </c>
      <c r="C79" s="49" t="s">
        <v>225</v>
      </c>
      <c r="D79" s="49" t="s">
        <v>17</v>
      </c>
      <c r="E79" s="49" t="s">
        <v>226</v>
      </c>
      <c r="F79" s="49" t="s">
        <v>227</v>
      </c>
      <c r="G79" s="49" t="s">
        <v>228</v>
      </c>
      <c r="H79" s="49" t="s">
        <v>30</v>
      </c>
      <c r="I79" s="49" t="s">
        <v>3208</v>
      </c>
      <c r="J79" s="49" t="s">
        <v>22</v>
      </c>
      <c r="K79" s="49" t="s">
        <v>23</v>
      </c>
      <c r="L79" s="49" t="s">
        <v>287</v>
      </c>
      <c r="M79" s="170">
        <v>20</v>
      </c>
      <c r="N79" s="171">
        <v>33.75</v>
      </c>
      <c r="O79" s="171">
        <v>13.75</v>
      </c>
      <c r="P79" s="193"/>
    </row>
    <row r="80" spans="1:16" ht="36" x14ac:dyDescent="0.25">
      <c r="A80" s="162"/>
      <c r="B80" s="162"/>
      <c r="C80" s="49" t="s">
        <v>288</v>
      </c>
      <c r="D80" s="49" t="s">
        <v>17</v>
      </c>
      <c r="E80" s="49" t="s">
        <v>289</v>
      </c>
      <c r="F80" s="49" t="s">
        <v>19</v>
      </c>
      <c r="G80" s="49" t="s">
        <v>290</v>
      </c>
      <c r="H80" s="49" t="s">
        <v>21</v>
      </c>
      <c r="I80" s="49" t="s">
        <v>3208</v>
      </c>
      <c r="J80" s="49" t="s">
        <v>91</v>
      </c>
      <c r="K80" s="49" t="s">
        <v>92</v>
      </c>
      <c r="L80" s="49" t="s">
        <v>23</v>
      </c>
      <c r="M80" s="191"/>
      <c r="N80" s="189"/>
      <c r="O80" s="189"/>
      <c r="P80" s="193"/>
    </row>
    <row r="81" spans="1:16" ht="25" customHeight="1" x14ac:dyDescent="0.25">
      <c r="A81" s="162"/>
      <c r="B81" s="162"/>
      <c r="C81" s="49" t="s">
        <v>78</v>
      </c>
      <c r="D81" s="49" t="s">
        <v>26</v>
      </c>
      <c r="E81" s="49" t="s">
        <v>291</v>
      </c>
      <c r="F81" s="49" t="s">
        <v>292</v>
      </c>
      <c r="G81" s="49" t="s">
        <v>29</v>
      </c>
      <c r="H81" s="49" t="s">
        <v>111</v>
      </c>
      <c r="I81" s="49" t="s">
        <v>3249</v>
      </c>
      <c r="J81" s="49" t="s">
        <v>31</v>
      </c>
      <c r="K81" s="49" t="s">
        <v>293</v>
      </c>
      <c r="L81" s="49" t="s">
        <v>23</v>
      </c>
      <c r="M81" s="191"/>
      <c r="N81" s="189"/>
      <c r="O81" s="189"/>
      <c r="P81" s="193"/>
    </row>
    <row r="82" spans="1:16" ht="25" customHeight="1" x14ac:dyDescent="0.25">
      <c r="A82" s="162"/>
      <c r="B82" s="162"/>
      <c r="C82" s="49" t="s">
        <v>294</v>
      </c>
      <c r="D82" s="49" t="s">
        <v>26</v>
      </c>
      <c r="E82" s="49" t="s">
        <v>242</v>
      </c>
      <c r="F82" s="49" t="s">
        <v>28</v>
      </c>
      <c r="G82" s="49" t="s">
        <v>29</v>
      </c>
      <c r="H82" s="49" t="s">
        <v>44</v>
      </c>
      <c r="I82" s="49" t="s">
        <v>3251</v>
      </c>
      <c r="J82" s="49" t="s">
        <v>31</v>
      </c>
      <c r="K82" s="49" t="s">
        <v>295</v>
      </c>
      <c r="L82" s="49" t="s">
        <v>23</v>
      </c>
      <c r="M82" s="191"/>
      <c r="N82" s="189"/>
      <c r="O82" s="189"/>
      <c r="P82" s="193"/>
    </row>
    <row r="83" spans="1:16" ht="25" customHeight="1" x14ac:dyDescent="0.25">
      <c r="A83" s="163"/>
      <c r="B83" s="163"/>
      <c r="C83" s="49" t="s">
        <v>81</v>
      </c>
      <c r="D83" s="49" t="s">
        <v>26</v>
      </c>
      <c r="E83" s="49" t="s">
        <v>82</v>
      </c>
      <c r="F83" s="49" t="s">
        <v>83</v>
      </c>
      <c r="G83" s="49" t="s">
        <v>29</v>
      </c>
      <c r="H83" s="49" t="s">
        <v>44</v>
      </c>
      <c r="I83" s="49" t="s">
        <v>3210</v>
      </c>
      <c r="J83" s="49" t="s">
        <v>85</v>
      </c>
      <c r="K83" s="49" t="s">
        <v>23</v>
      </c>
      <c r="L83" s="49" t="s">
        <v>282</v>
      </c>
      <c r="M83" s="192"/>
      <c r="N83" s="190"/>
      <c r="O83" s="190"/>
      <c r="P83" s="193"/>
    </row>
    <row r="84" spans="1:16" ht="25" customHeight="1" x14ac:dyDescent="0.25">
      <c r="A84" s="170" t="s">
        <v>296</v>
      </c>
      <c r="B84" s="170" t="s">
        <v>100</v>
      </c>
      <c r="C84" s="49" t="s">
        <v>297</v>
      </c>
      <c r="D84" s="49" t="s">
        <v>17</v>
      </c>
      <c r="E84" s="49" t="s">
        <v>298</v>
      </c>
      <c r="F84" s="49" t="s">
        <v>89</v>
      </c>
      <c r="G84" s="49" t="s">
        <v>299</v>
      </c>
      <c r="H84" s="49" t="s">
        <v>21</v>
      </c>
      <c r="I84" s="49" t="s">
        <v>3603</v>
      </c>
      <c r="J84" s="49" t="s">
        <v>22</v>
      </c>
      <c r="K84" s="49" t="s">
        <v>23</v>
      </c>
      <c r="L84" s="49" t="s">
        <v>24</v>
      </c>
      <c r="M84" s="170">
        <v>20</v>
      </c>
      <c r="N84" s="171">
        <v>30</v>
      </c>
      <c r="O84" s="171">
        <v>10</v>
      </c>
      <c r="P84" s="193"/>
    </row>
    <row r="85" spans="1:16" ht="36" x14ac:dyDescent="0.25">
      <c r="A85" s="163"/>
      <c r="B85" s="163"/>
      <c r="C85" s="49" t="s">
        <v>300</v>
      </c>
      <c r="D85" s="49" t="s">
        <v>17</v>
      </c>
      <c r="E85" s="49" t="s">
        <v>301</v>
      </c>
      <c r="F85" s="49" t="s">
        <v>103</v>
      </c>
      <c r="G85" s="49" t="s">
        <v>302</v>
      </c>
      <c r="H85" s="49" t="s">
        <v>21</v>
      </c>
      <c r="I85" s="49" t="s">
        <v>3602</v>
      </c>
      <c r="J85" s="49" t="s">
        <v>91</v>
      </c>
      <c r="K85" s="49" t="s">
        <v>92</v>
      </c>
      <c r="L85" s="49" t="s">
        <v>23</v>
      </c>
      <c r="M85" s="192"/>
      <c r="N85" s="190"/>
      <c r="O85" s="190"/>
      <c r="P85" s="193"/>
    </row>
    <row r="86" spans="1:16" ht="36" x14ac:dyDescent="0.25">
      <c r="A86" s="170" t="s">
        <v>303</v>
      </c>
      <c r="B86" s="170" t="s">
        <v>100</v>
      </c>
      <c r="C86" s="49" t="s">
        <v>304</v>
      </c>
      <c r="D86" s="49" t="s">
        <v>17</v>
      </c>
      <c r="E86" s="49" t="s">
        <v>305</v>
      </c>
      <c r="F86" s="49" t="s">
        <v>19</v>
      </c>
      <c r="G86" s="49" t="s">
        <v>306</v>
      </c>
      <c r="H86" s="49" t="s">
        <v>21</v>
      </c>
      <c r="I86" s="49" t="s">
        <v>3601</v>
      </c>
      <c r="J86" s="49" t="s">
        <v>91</v>
      </c>
      <c r="K86" s="49" t="s">
        <v>92</v>
      </c>
      <c r="L86" s="49" t="s">
        <v>23</v>
      </c>
      <c r="M86" s="170">
        <v>20</v>
      </c>
      <c r="N86" s="171">
        <v>26.55</v>
      </c>
      <c r="O86" s="171">
        <v>3</v>
      </c>
      <c r="P86" s="193"/>
    </row>
    <row r="87" spans="1:16" ht="36" x14ac:dyDescent="0.25">
      <c r="A87" s="162"/>
      <c r="B87" s="162"/>
      <c r="C87" s="49" t="s">
        <v>307</v>
      </c>
      <c r="D87" s="49" t="s">
        <v>17</v>
      </c>
      <c r="E87" s="49" t="s">
        <v>88</v>
      </c>
      <c r="F87" s="49" t="s">
        <v>19</v>
      </c>
      <c r="G87" s="49" t="s">
        <v>90</v>
      </c>
      <c r="H87" s="49" t="s">
        <v>21</v>
      </c>
      <c r="I87" s="49" t="s">
        <v>3600</v>
      </c>
      <c r="J87" s="49" t="s">
        <v>91</v>
      </c>
      <c r="K87" s="49" t="s">
        <v>92</v>
      </c>
      <c r="L87" s="49" t="s">
        <v>23</v>
      </c>
      <c r="M87" s="191"/>
      <c r="N87" s="189"/>
      <c r="O87" s="189"/>
      <c r="P87" s="193"/>
    </row>
    <row r="88" spans="1:16" ht="25" customHeight="1" x14ac:dyDescent="0.25">
      <c r="A88" s="162"/>
      <c r="B88" s="162"/>
      <c r="C88" s="49" t="s">
        <v>25</v>
      </c>
      <c r="D88" s="49" t="s">
        <v>26</v>
      </c>
      <c r="E88" s="49" t="s">
        <v>260</v>
      </c>
      <c r="F88" s="49" t="s">
        <v>308</v>
      </c>
      <c r="G88" s="49" t="s">
        <v>261</v>
      </c>
      <c r="H88" s="49" t="s">
        <v>111</v>
      </c>
      <c r="I88" s="49" t="s">
        <v>3251</v>
      </c>
      <c r="J88" s="49" t="s">
        <v>31</v>
      </c>
      <c r="K88" s="49" t="s">
        <v>293</v>
      </c>
      <c r="L88" s="49" t="s">
        <v>23</v>
      </c>
      <c r="M88" s="191"/>
      <c r="N88" s="189"/>
      <c r="O88" s="189"/>
      <c r="P88" s="193"/>
    </row>
    <row r="89" spans="1:16" ht="25" customHeight="1" x14ac:dyDescent="0.25">
      <c r="A89" s="162"/>
      <c r="B89" s="162"/>
      <c r="C89" s="49" t="s">
        <v>262</v>
      </c>
      <c r="D89" s="49" t="s">
        <v>47</v>
      </c>
      <c r="E89" s="49" t="s">
        <v>48</v>
      </c>
      <c r="F89" s="49" t="s">
        <v>263</v>
      </c>
      <c r="G89" s="49" t="s">
        <v>29</v>
      </c>
      <c r="H89" s="49" t="s">
        <v>309</v>
      </c>
      <c r="I89" s="49" t="s">
        <v>29</v>
      </c>
      <c r="J89" s="49" t="s">
        <v>51</v>
      </c>
      <c r="K89" s="49" t="s">
        <v>310</v>
      </c>
      <c r="L89" s="49" t="s">
        <v>23</v>
      </c>
      <c r="M89" s="191"/>
      <c r="N89" s="189"/>
      <c r="O89" s="189"/>
      <c r="P89" s="193"/>
    </row>
    <row r="90" spans="1:16" ht="25" customHeight="1" x14ac:dyDescent="0.25">
      <c r="A90" s="163"/>
      <c r="B90" s="163"/>
      <c r="C90" s="49" t="s">
        <v>262</v>
      </c>
      <c r="D90" s="49" t="s">
        <v>47</v>
      </c>
      <c r="E90" s="49" t="s">
        <v>53</v>
      </c>
      <c r="F90" s="49" t="s">
        <v>311</v>
      </c>
      <c r="G90" s="49" t="s">
        <v>29</v>
      </c>
      <c r="H90" s="49" t="s">
        <v>309</v>
      </c>
      <c r="I90" s="49" t="s">
        <v>29</v>
      </c>
      <c r="J90" s="49" t="s">
        <v>55</v>
      </c>
      <c r="K90" s="49" t="s">
        <v>23</v>
      </c>
      <c r="L90" s="49" t="s">
        <v>45</v>
      </c>
      <c r="M90" s="192"/>
      <c r="N90" s="190"/>
      <c r="O90" s="190"/>
      <c r="P90" s="193"/>
    </row>
    <row r="91" spans="1:16" ht="25" customHeight="1" x14ac:dyDescent="0.25">
      <c r="A91" s="170" t="s">
        <v>312</v>
      </c>
      <c r="B91" s="170" t="s">
        <v>100</v>
      </c>
      <c r="C91" s="49" t="s">
        <v>313</v>
      </c>
      <c r="D91" s="49" t="s">
        <v>17</v>
      </c>
      <c r="E91" s="49" t="s">
        <v>136</v>
      </c>
      <c r="F91" s="49" t="s">
        <v>89</v>
      </c>
      <c r="G91" s="49" t="s">
        <v>137</v>
      </c>
      <c r="H91" s="49" t="s">
        <v>21</v>
      </c>
      <c r="I91" s="49" t="s">
        <v>3424</v>
      </c>
      <c r="J91" s="49" t="s">
        <v>138</v>
      </c>
      <c r="K91" s="49" t="s">
        <v>133</v>
      </c>
      <c r="L91" s="49" t="s">
        <v>23</v>
      </c>
      <c r="M91" s="170">
        <v>20</v>
      </c>
      <c r="N91" s="171">
        <v>109</v>
      </c>
      <c r="O91" s="171">
        <v>72</v>
      </c>
      <c r="P91" s="193"/>
    </row>
    <row r="92" spans="1:16" ht="36" x14ac:dyDescent="0.25">
      <c r="A92" s="162"/>
      <c r="B92" s="162"/>
      <c r="C92" s="49" t="s">
        <v>314</v>
      </c>
      <c r="D92" s="49" t="s">
        <v>17</v>
      </c>
      <c r="E92" s="49" t="s">
        <v>315</v>
      </c>
      <c r="F92" s="49" t="s">
        <v>89</v>
      </c>
      <c r="G92" s="49" t="s">
        <v>316</v>
      </c>
      <c r="H92" s="49" t="s">
        <v>21</v>
      </c>
      <c r="I92" s="49" t="s">
        <v>3424</v>
      </c>
      <c r="J92" s="49" t="s">
        <v>91</v>
      </c>
      <c r="K92" s="49" t="s">
        <v>274</v>
      </c>
      <c r="L92" s="49" t="s">
        <v>23</v>
      </c>
      <c r="M92" s="191"/>
      <c r="N92" s="189"/>
      <c r="O92" s="189"/>
      <c r="P92" s="193"/>
    </row>
    <row r="93" spans="1:16" ht="36" x14ac:dyDescent="0.25">
      <c r="A93" s="162"/>
      <c r="B93" s="162"/>
      <c r="C93" s="49" t="s">
        <v>317</v>
      </c>
      <c r="D93" s="49" t="s">
        <v>17</v>
      </c>
      <c r="E93" s="49" t="s">
        <v>315</v>
      </c>
      <c r="F93" s="49" t="s">
        <v>89</v>
      </c>
      <c r="G93" s="49" t="s">
        <v>316</v>
      </c>
      <c r="H93" s="49" t="s">
        <v>21</v>
      </c>
      <c r="I93" s="49" t="s">
        <v>3424</v>
      </c>
      <c r="J93" s="49" t="s">
        <v>91</v>
      </c>
      <c r="K93" s="49" t="s">
        <v>274</v>
      </c>
      <c r="L93" s="49" t="s">
        <v>23</v>
      </c>
      <c r="M93" s="191"/>
      <c r="N93" s="189"/>
      <c r="O93" s="189"/>
      <c r="P93" s="193"/>
    </row>
    <row r="94" spans="1:16" ht="36" x14ac:dyDescent="0.25">
      <c r="A94" s="162"/>
      <c r="B94" s="162"/>
      <c r="C94" s="49" t="s">
        <v>318</v>
      </c>
      <c r="D94" s="49" t="s">
        <v>17</v>
      </c>
      <c r="E94" s="49" t="s">
        <v>315</v>
      </c>
      <c r="F94" s="49" t="s">
        <v>89</v>
      </c>
      <c r="G94" s="49" t="s">
        <v>316</v>
      </c>
      <c r="H94" s="49" t="s">
        <v>21</v>
      </c>
      <c r="I94" s="49" t="s">
        <v>3424</v>
      </c>
      <c r="J94" s="49" t="s">
        <v>91</v>
      </c>
      <c r="K94" s="49" t="s">
        <v>274</v>
      </c>
      <c r="L94" s="49" t="s">
        <v>23</v>
      </c>
      <c r="M94" s="191"/>
      <c r="N94" s="189"/>
      <c r="O94" s="189"/>
      <c r="P94" s="193"/>
    </row>
    <row r="95" spans="1:16" ht="36" x14ac:dyDescent="0.25">
      <c r="A95" s="162"/>
      <c r="B95" s="162"/>
      <c r="C95" s="49" t="s">
        <v>319</v>
      </c>
      <c r="D95" s="49" t="s">
        <v>17</v>
      </c>
      <c r="E95" s="49" t="s">
        <v>315</v>
      </c>
      <c r="F95" s="49" t="s">
        <v>89</v>
      </c>
      <c r="G95" s="49" t="s">
        <v>316</v>
      </c>
      <c r="H95" s="49" t="s">
        <v>21</v>
      </c>
      <c r="I95" s="49" t="s">
        <v>3552</v>
      </c>
      <c r="J95" s="49" t="s">
        <v>91</v>
      </c>
      <c r="K95" s="49" t="s">
        <v>274</v>
      </c>
      <c r="L95" s="49" t="s">
        <v>23</v>
      </c>
      <c r="M95" s="191"/>
      <c r="N95" s="189"/>
      <c r="O95" s="189"/>
      <c r="P95" s="193"/>
    </row>
    <row r="96" spans="1:16" ht="25" customHeight="1" x14ac:dyDescent="0.25">
      <c r="A96" s="162"/>
      <c r="B96" s="162"/>
      <c r="C96" s="49" t="s">
        <v>320</v>
      </c>
      <c r="D96" s="49" t="s">
        <v>47</v>
      </c>
      <c r="E96" s="49" t="s">
        <v>321</v>
      </c>
      <c r="F96" s="49" t="s">
        <v>322</v>
      </c>
      <c r="G96" s="49" t="s">
        <v>29</v>
      </c>
      <c r="H96" s="49" t="s">
        <v>21</v>
      </c>
      <c r="I96" s="49" t="s">
        <v>29</v>
      </c>
      <c r="J96" s="49" t="s">
        <v>281</v>
      </c>
      <c r="K96" s="49" t="s">
        <v>23</v>
      </c>
      <c r="L96" s="49" t="s">
        <v>323</v>
      </c>
      <c r="M96" s="191"/>
      <c r="N96" s="189"/>
      <c r="O96" s="189"/>
      <c r="P96" s="193"/>
    </row>
    <row r="97" spans="1:16" ht="24" x14ac:dyDescent="0.25">
      <c r="A97" s="163"/>
      <c r="B97" s="163"/>
      <c r="C97" s="49" t="s">
        <v>324</v>
      </c>
      <c r="D97" s="49" t="s">
        <v>47</v>
      </c>
      <c r="E97" s="49" t="s">
        <v>325</v>
      </c>
      <c r="F97" s="49" t="s">
        <v>326</v>
      </c>
      <c r="G97" s="49" t="s">
        <v>29</v>
      </c>
      <c r="H97" s="49" t="s">
        <v>21</v>
      </c>
      <c r="I97" s="49" t="s">
        <v>29</v>
      </c>
      <c r="J97" s="49" t="s">
        <v>281</v>
      </c>
      <c r="K97" s="49" t="s">
        <v>23</v>
      </c>
      <c r="L97" s="49" t="s">
        <v>282</v>
      </c>
      <c r="M97" s="192"/>
      <c r="N97" s="190"/>
      <c r="O97" s="190"/>
      <c r="P97" s="193"/>
    </row>
    <row r="98" spans="1:16" ht="36" x14ac:dyDescent="0.25">
      <c r="A98" s="170" t="s">
        <v>327</v>
      </c>
      <c r="B98" s="170" t="s">
        <v>328</v>
      </c>
      <c r="C98" s="49" t="s">
        <v>329</v>
      </c>
      <c r="D98" s="49" t="s">
        <v>17</v>
      </c>
      <c r="E98" s="49" t="s">
        <v>88</v>
      </c>
      <c r="F98" s="49" t="s">
        <v>98</v>
      </c>
      <c r="G98" s="49" t="s">
        <v>330</v>
      </c>
      <c r="H98" s="49" t="s">
        <v>111</v>
      </c>
      <c r="I98" s="49" t="s">
        <v>3208</v>
      </c>
      <c r="J98" s="49" t="s">
        <v>91</v>
      </c>
      <c r="K98" s="49" t="s">
        <v>112</v>
      </c>
      <c r="L98" s="49" t="s">
        <v>23</v>
      </c>
      <c r="M98" s="170">
        <v>10</v>
      </c>
      <c r="N98" s="171">
        <v>16.5</v>
      </c>
      <c r="O98" s="171">
        <v>0</v>
      </c>
      <c r="P98" s="193"/>
    </row>
    <row r="99" spans="1:16" ht="36" x14ac:dyDescent="0.25">
      <c r="A99" s="163"/>
      <c r="B99" s="163"/>
      <c r="C99" s="49" t="s">
        <v>331</v>
      </c>
      <c r="D99" s="49" t="s">
        <v>17</v>
      </c>
      <c r="E99" s="49" t="s">
        <v>332</v>
      </c>
      <c r="F99" s="49" t="s">
        <v>19</v>
      </c>
      <c r="G99" s="49" t="s">
        <v>333</v>
      </c>
      <c r="H99" s="49" t="s">
        <v>21</v>
      </c>
      <c r="I99" s="49" t="s">
        <v>3285</v>
      </c>
      <c r="J99" s="49" t="s">
        <v>91</v>
      </c>
      <c r="K99" s="49" t="s">
        <v>92</v>
      </c>
      <c r="L99" s="49" t="s">
        <v>23</v>
      </c>
      <c r="M99" s="192"/>
      <c r="N99" s="190"/>
      <c r="O99" s="190"/>
      <c r="P99" s="193"/>
    </row>
    <row r="100" spans="1:16" ht="36" x14ac:dyDescent="0.25">
      <c r="A100" s="170" t="s">
        <v>334</v>
      </c>
      <c r="B100" s="170" t="s">
        <v>29</v>
      </c>
      <c r="C100" s="49" t="s">
        <v>335</v>
      </c>
      <c r="D100" s="49" t="s">
        <v>17</v>
      </c>
      <c r="E100" s="49" t="s">
        <v>336</v>
      </c>
      <c r="F100" s="49" t="s">
        <v>227</v>
      </c>
      <c r="G100" s="49" t="s">
        <v>337</v>
      </c>
      <c r="H100" s="49" t="s">
        <v>44</v>
      </c>
      <c r="I100" s="49" t="s">
        <v>3599</v>
      </c>
      <c r="J100" s="49" t="s">
        <v>105</v>
      </c>
      <c r="K100" s="49" t="s">
        <v>23</v>
      </c>
      <c r="L100" s="49" t="s">
        <v>267</v>
      </c>
      <c r="M100" s="170">
        <v>7.5</v>
      </c>
      <c r="N100" s="171">
        <v>68.5</v>
      </c>
      <c r="O100" s="171">
        <v>39</v>
      </c>
      <c r="P100" s="193"/>
    </row>
    <row r="101" spans="1:16" ht="36" x14ac:dyDescent="0.25">
      <c r="A101" s="162"/>
      <c r="B101" s="162"/>
      <c r="C101" s="49" t="s">
        <v>338</v>
      </c>
      <c r="D101" s="49" t="s">
        <v>17</v>
      </c>
      <c r="E101" s="49" t="s">
        <v>336</v>
      </c>
      <c r="F101" s="49" t="s">
        <v>109</v>
      </c>
      <c r="G101" s="49" t="s">
        <v>337</v>
      </c>
      <c r="H101" s="49" t="s">
        <v>21</v>
      </c>
      <c r="I101" s="49" t="s">
        <v>3599</v>
      </c>
      <c r="J101" s="49" t="s">
        <v>105</v>
      </c>
      <c r="K101" s="49" t="s">
        <v>23</v>
      </c>
      <c r="L101" s="49" t="s">
        <v>106</v>
      </c>
      <c r="M101" s="191"/>
      <c r="N101" s="189"/>
      <c r="O101" s="189"/>
      <c r="P101" s="193"/>
    </row>
    <row r="102" spans="1:16" ht="25" customHeight="1" x14ac:dyDescent="0.25">
      <c r="A102" s="162"/>
      <c r="B102" s="162"/>
      <c r="C102" s="49" t="s">
        <v>338</v>
      </c>
      <c r="D102" s="49" t="s">
        <v>17</v>
      </c>
      <c r="E102" s="49" t="s">
        <v>136</v>
      </c>
      <c r="F102" s="49" t="s">
        <v>227</v>
      </c>
      <c r="G102" s="49" t="s">
        <v>339</v>
      </c>
      <c r="H102" s="49" t="s">
        <v>21</v>
      </c>
      <c r="I102" s="49" t="s">
        <v>3208</v>
      </c>
      <c r="J102" s="49" t="s">
        <v>138</v>
      </c>
      <c r="K102" s="49" t="s">
        <v>133</v>
      </c>
      <c r="L102" s="49" t="s">
        <v>23</v>
      </c>
      <c r="M102" s="191"/>
      <c r="N102" s="189"/>
      <c r="O102" s="189"/>
      <c r="P102" s="193"/>
    </row>
    <row r="103" spans="1:16" ht="36" x14ac:dyDescent="0.25">
      <c r="A103" s="162"/>
      <c r="B103" s="162"/>
      <c r="C103" s="49" t="s">
        <v>340</v>
      </c>
      <c r="D103" s="49" t="s">
        <v>26</v>
      </c>
      <c r="E103" s="49" t="s">
        <v>48</v>
      </c>
      <c r="F103" s="49" t="s">
        <v>341</v>
      </c>
      <c r="G103" s="49" t="s">
        <v>77</v>
      </c>
      <c r="H103" s="49" t="s">
        <v>153</v>
      </c>
      <c r="I103" s="49" t="s">
        <v>3249</v>
      </c>
      <c r="J103" s="49" t="s">
        <v>149</v>
      </c>
      <c r="K103" s="49" t="s">
        <v>342</v>
      </c>
      <c r="L103" s="49" t="s">
        <v>23</v>
      </c>
      <c r="M103" s="191"/>
      <c r="N103" s="189"/>
      <c r="O103" s="189"/>
      <c r="P103" s="193"/>
    </row>
    <row r="104" spans="1:16" ht="36" x14ac:dyDescent="0.25">
      <c r="A104" s="162"/>
      <c r="B104" s="162"/>
      <c r="C104" s="49" t="s">
        <v>343</v>
      </c>
      <c r="D104" s="49" t="s">
        <v>26</v>
      </c>
      <c r="E104" s="49" t="s">
        <v>344</v>
      </c>
      <c r="F104" s="49" t="s">
        <v>345</v>
      </c>
      <c r="G104" s="49" t="s">
        <v>346</v>
      </c>
      <c r="H104" s="49" t="s">
        <v>84</v>
      </c>
      <c r="I104" s="49" t="s">
        <v>3210</v>
      </c>
      <c r="J104" s="49" t="s">
        <v>72</v>
      </c>
      <c r="K104" s="49" t="s">
        <v>45</v>
      </c>
      <c r="L104" s="49" t="s">
        <v>23</v>
      </c>
      <c r="M104" s="191"/>
      <c r="N104" s="189"/>
      <c r="O104" s="189"/>
      <c r="P104" s="193"/>
    </row>
    <row r="105" spans="1:16" ht="24" x14ac:dyDescent="0.25">
      <c r="A105" s="162"/>
      <c r="B105" s="162"/>
      <c r="C105" s="49" t="s">
        <v>347</v>
      </c>
      <c r="D105" s="49" t="s">
        <v>26</v>
      </c>
      <c r="E105" s="49" t="s">
        <v>348</v>
      </c>
      <c r="F105" s="49" t="s">
        <v>349</v>
      </c>
      <c r="G105" s="49" t="s">
        <v>350</v>
      </c>
      <c r="H105" s="49" t="s">
        <v>351</v>
      </c>
      <c r="I105" s="49" t="s">
        <v>3210</v>
      </c>
      <c r="J105" s="49" t="s">
        <v>72</v>
      </c>
      <c r="K105" s="49" t="s">
        <v>133</v>
      </c>
      <c r="L105" s="49" t="s">
        <v>23</v>
      </c>
      <c r="M105" s="191"/>
      <c r="N105" s="189"/>
      <c r="O105" s="189"/>
      <c r="P105" s="193"/>
    </row>
    <row r="106" spans="1:16" ht="25" customHeight="1" x14ac:dyDescent="0.25">
      <c r="A106" s="162"/>
      <c r="B106" s="162"/>
      <c r="C106" s="49" t="s">
        <v>352</v>
      </c>
      <c r="D106" s="49" t="s">
        <v>26</v>
      </c>
      <c r="E106" s="49" t="s">
        <v>353</v>
      </c>
      <c r="F106" s="49" t="s">
        <v>285</v>
      </c>
      <c r="G106" s="49" t="s">
        <v>71</v>
      </c>
      <c r="H106" s="49" t="s">
        <v>153</v>
      </c>
      <c r="I106" s="49" t="s">
        <v>3598</v>
      </c>
      <c r="J106" s="49" t="s">
        <v>72</v>
      </c>
      <c r="K106" s="49" t="s">
        <v>154</v>
      </c>
      <c r="L106" s="49" t="s">
        <v>23</v>
      </c>
      <c r="M106" s="191"/>
      <c r="N106" s="189"/>
      <c r="O106" s="189"/>
      <c r="P106" s="193"/>
    </row>
    <row r="107" spans="1:16" ht="25" customHeight="1" x14ac:dyDescent="0.25">
      <c r="A107" s="162"/>
      <c r="B107" s="162"/>
      <c r="C107" s="49" t="s">
        <v>354</v>
      </c>
      <c r="D107" s="49" t="s">
        <v>47</v>
      </c>
      <c r="E107" s="49" t="s">
        <v>355</v>
      </c>
      <c r="F107" s="49" t="s">
        <v>250</v>
      </c>
      <c r="G107" s="49" t="s">
        <v>29</v>
      </c>
      <c r="H107" s="49" t="s">
        <v>21</v>
      </c>
      <c r="I107" s="49" t="s">
        <v>29</v>
      </c>
      <c r="J107" s="49" t="s">
        <v>356</v>
      </c>
      <c r="K107" s="49" t="s">
        <v>23</v>
      </c>
      <c r="L107" s="49" t="s">
        <v>23</v>
      </c>
      <c r="M107" s="191"/>
      <c r="N107" s="189"/>
      <c r="O107" s="189"/>
      <c r="P107" s="193"/>
    </row>
    <row r="108" spans="1:16" ht="25" customHeight="1" x14ac:dyDescent="0.25">
      <c r="A108" s="163"/>
      <c r="B108" s="163"/>
      <c r="C108" s="49" t="s">
        <v>357</v>
      </c>
      <c r="D108" s="49" t="s">
        <v>47</v>
      </c>
      <c r="E108" s="49" t="s">
        <v>358</v>
      </c>
      <c r="F108" s="49" t="s">
        <v>359</v>
      </c>
      <c r="G108" s="49" t="s">
        <v>29</v>
      </c>
      <c r="H108" s="49" t="s">
        <v>21</v>
      </c>
      <c r="I108" s="49" t="s">
        <v>29</v>
      </c>
      <c r="J108" s="49" t="s">
        <v>360</v>
      </c>
      <c r="K108" s="49" t="s">
        <v>23</v>
      </c>
      <c r="L108" s="49" t="s">
        <v>23</v>
      </c>
      <c r="M108" s="192"/>
      <c r="N108" s="190"/>
      <c r="O108" s="190"/>
      <c r="P108" s="193"/>
    </row>
    <row r="109" spans="1:16" ht="36" x14ac:dyDescent="0.25">
      <c r="A109" s="170" t="s">
        <v>361</v>
      </c>
      <c r="B109" s="170" t="s">
        <v>100</v>
      </c>
      <c r="C109" s="49" t="s">
        <v>362</v>
      </c>
      <c r="D109" s="49" t="s">
        <v>17</v>
      </c>
      <c r="E109" s="49" t="s">
        <v>363</v>
      </c>
      <c r="F109" s="49" t="s">
        <v>95</v>
      </c>
      <c r="G109" s="49" t="s">
        <v>364</v>
      </c>
      <c r="H109" s="49" t="s">
        <v>21</v>
      </c>
      <c r="I109" s="49" t="s">
        <v>3295</v>
      </c>
      <c r="J109" s="49" t="s">
        <v>91</v>
      </c>
      <c r="K109" s="49" t="s">
        <v>92</v>
      </c>
      <c r="L109" s="49" t="s">
        <v>23</v>
      </c>
      <c r="M109" s="170">
        <v>20</v>
      </c>
      <c r="N109" s="171">
        <v>35</v>
      </c>
      <c r="O109" s="171">
        <v>0</v>
      </c>
      <c r="P109" s="193"/>
    </row>
    <row r="110" spans="1:16" ht="36" x14ac:dyDescent="0.25">
      <c r="A110" s="162"/>
      <c r="B110" s="162"/>
      <c r="C110" s="49" t="s">
        <v>365</v>
      </c>
      <c r="D110" s="49" t="s">
        <v>17</v>
      </c>
      <c r="E110" s="49" t="s">
        <v>363</v>
      </c>
      <c r="F110" s="49" t="s">
        <v>19</v>
      </c>
      <c r="G110" s="49" t="s">
        <v>364</v>
      </c>
      <c r="H110" s="49" t="s">
        <v>21</v>
      </c>
      <c r="I110" s="49" t="s">
        <v>3208</v>
      </c>
      <c r="J110" s="49" t="s">
        <v>91</v>
      </c>
      <c r="K110" s="49" t="s">
        <v>92</v>
      </c>
      <c r="L110" s="49" t="s">
        <v>23</v>
      </c>
      <c r="M110" s="191"/>
      <c r="N110" s="189"/>
      <c r="O110" s="189"/>
      <c r="P110" s="193"/>
    </row>
    <row r="111" spans="1:16" ht="25" customHeight="1" x14ac:dyDescent="0.25">
      <c r="A111" s="162"/>
      <c r="B111" s="162"/>
      <c r="C111" s="49" t="s">
        <v>366</v>
      </c>
      <c r="D111" s="49" t="s">
        <v>26</v>
      </c>
      <c r="E111" s="49" t="s">
        <v>367</v>
      </c>
      <c r="F111" s="49" t="s">
        <v>28</v>
      </c>
      <c r="G111" s="49" t="s">
        <v>368</v>
      </c>
      <c r="H111" s="49" t="s">
        <v>21</v>
      </c>
      <c r="I111" s="49" t="s">
        <v>3249</v>
      </c>
      <c r="J111" s="49" t="s">
        <v>149</v>
      </c>
      <c r="K111" s="49" t="s">
        <v>92</v>
      </c>
      <c r="L111" s="49" t="s">
        <v>23</v>
      </c>
      <c r="M111" s="191"/>
      <c r="N111" s="189"/>
      <c r="O111" s="189"/>
      <c r="P111" s="193"/>
    </row>
    <row r="112" spans="1:16" ht="25" customHeight="1" x14ac:dyDescent="0.25">
      <c r="A112" s="163"/>
      <c r="B112" s="163"/>
      <c r="C112" s="49" t="s">
        <v>369</v>
      </c>
      <c r="D112" s="49" t="s">
        <v>26</v>
      </c>
      <c r="E112" s="49" t="s">
        <v>370</v>
      </c>
      <c r="F112" s="49" t="s">
        <v>322</v>
      </c>
      <c r="G112" s="49" t="s">
        <v>371</v>
      </c>
      <c r="H112" s="49" t="s">
        <v>21</v>
      </c>
      <c r="I112" s="49" t="s">
        <v>3270</v>
      </c>
      <c r="J112" s="49" t="s">
        <v>31</v>
      </c>
      <c r="K112" s="49" t="s">
        <v>133</v>
      </c>
      <c r="L112" s="49" t="s">
        <v>23</v>
      </c>
      <c r="M112" s="192"/>
      <c r="N112" s="190"/>
      <c r="O112" s="190"/>
      <c r="P112" s="193"/>
    </row>
    <row r="113" spans="1:16" ht="36" x14ac:dyDescent="0.25">
      <c r="A113" s="170" t="s">
        <v>372</v>
      </c>
      <c r="B113" s="170" t="s">
        <v>29</v>
      </c>
      <c r="C113" s="49" t="s">
        <v>373</v>
      </c>
      <c r="D113" s="49" t="s">
        <v>17</v>
      </c>
      <c r="E113" s="49" t="s">
        <v>175</v>
      </c>
      <c r="F113" s="49" t="s">
        <v>19</v>
      </c>
      <c r="G113" s="49" t="s">
        <v>176</v>
      </c>
      <c r="H113" s="49" t="s">
        <v>21</v>
      </c>
      <c r="I113" s="49" t="s">
        <v>3208</v>
      </c>
      <c r="J113" s="49" t="s">
        <v>91</v>
      </c>
      <c r="K113" s="49" t="s">
        <v>92</v>
      </c>
      <c r="L113" s="49" t="s">
        <v>23</v>
      </c>
      <c r="M113" s="170">
        <v>15</v>
      </c>
      <c r="N113" s="171">
        <v>16.25</v>
      </c>
      <c r="O113" s="171">
        <v>0</v>
      </c>
      <c r="P113" s="193"/>
    </row>
    <row r="114" spans="1:16" ht="25" customHeight="1" x14ac:dyDescent="0.25">
      <c r="A114" s="162"/>
      <c r="B114" s="162"/>
      <c r="C114" s="49" t="s">
        <v>246</v>
      </c>
      <c r="D114" s="49" t="s">
        <v>26</v>
      </c>
      <c r="E114" s="49" t="s">
        <v>247</v>
      </c>
      <c r="F114" s="49" t="s">
        <v>28</v>
      </c>
      <c r="G114" s="49" t="s">
        <v>248</v>
      </c>
      <c r="H114" s="49" t="s">
        <v>111</v>
      </c>
      <c r="I114" s="49" t="s">
        <v>3251</v>
      </c>
      <c r="J114" s="49" t="s">
        <v>31</v>
      </c>
      <c r="K114" s="49" t="s">
        <v>293</v>
      </c>
      <c r="L114" s="49" t="s">
        <v>23</v>
      </c>
      <c r="M114" s="191"/>
      <c r="N114" s="189"/>
      <c r="O114" s="189"/>
      <c r="P114" s="193"/>
    </row>
    <row r="115" spans="1:16" ht="25" customHeight="1" x14ac:dyDescent="0.25">
      <c r="A115" s="162"/>
      <c r="B115" s="162"/>
      <c r="C115" s="49" t="s">
        <v>161</v>
      </c>
      <c r="D115" s="49" t="s">
        <v>26</v>
      </c>
      <c r="E115" s="49" t="s">
        <v>223</v>
      </c>
      <c r="F115" s="49" t="s">
        <v>70</v>
      </c>
      <c r="G115" s="49" t="s">
        <v>29</v>
      </c>
      <c r="H115" s="49" t="s">
        <v>62</v>
      </c>
      <c r="I115" s="49" t="s">
        <v>3265</v>
      </c>
      <c r="J115" s="49" t="s">
        <v>31</v>
      </c>
      <c r="K115" s="49" t="s">
        <v>63</v>
      </c>
      <c r="L115" s="49" t="s">
        <v>23</v>
      </c>
      <c r="M115" s="191"/>
      <c r="N115" s="189"/>
      <c r="O115" s="189"/>
      <c r="P115" s="193"/>
    </row>
    <row r="116" spans="1:16" ht="25" customHeight="1" x14ac:dyDescent="0.25">
      <c r="A116" s="163"/>
      <c r="B116" s="163"/>
      <c r="C116" s="49" t="s">
        <v>155</v>
      </c>
      <c r="D116" s="49" t="s">
        <v>26</v>
      </c>
      <c r="E116" s="49" t="s">
        <v>223</v>
      </c>
      <c r="F116" s="49" t="s">
        <v>70</v>
      </c>
      <c r="G116" s="49" t="s">
        <v>29</v>
      </c>
      <c r="H116" s="49" t="s">
        <v>119</v>
      </c>
      <c r="I116" s="49" t="s">
        <v>3265</v>
      </c>
      <c r="J116" s="49" t="s">
        <v>31</v>
      </c>
      <c r="K116" s="49" t="s">
        <v>162</v>
      </c>
      <c r="L116" s="49" t="s">
        <v>23</v>
      </c>
      <c r="M116" s="192"/>
      <c r="N116" s="190"/>
      <c r="O116" s="190"/>
      <c r="P116" s="193"/>
    </row>
    <row r="117" spans="1:16" ht="36" x14ac:dyDescent="0.25">
      <c r="A117" s="170" t="s">
        <v>382</v>
      </c>
      <c r="B117" s="170" t="s">
        <v>100</v>
      </c>
      <c r="C117" s="49" t="s">
        <v>340</v>
      </c>
      <c r="D117" s="49" t="s">
        <v>26</v>
      </c>
      <c r="E117" s="49" t="s">
        <v>383</v>
      </c>
      <c r="F117" s="49" t="s">
        <v>28</v>
      </c>
      <c r="G117" s="49" t="s">
        <v>77</v>
      </c>
      <c r="H117" s="49" t="s">
        <v>44</v>
      </c>
      <c r="I117" s="49" t="s">
        <v>3210</v>
      </c>
      <c r="J117" s="49" t="s">
        <v>149</v>
      </c>
      <c r="K117" s="49" t="s">
        <v>45</v>
      </c>
      <c r="L117" s="49" t="s">
        <v>23</v>
      </c>
      <c r="M117" s="170">
        <v>10</v>
      </c>
      <c r="N117" s="171">
        <v>14.75</v>
      </c>
      <c r="O117" s="171">
        <v>0</v>
      </c>
      <c r="P117" s="193"/>
    </row>
    <row r="118" spans="1:16" ht="36" x14ac:dyDescent="0.25">
      <c r="A118" s="162"/>
      <c r="B118" s="162"/>
      <c r="C118" s="49" t="s">
        <v>340</v>
      </c>
      <c r="D118" s="49" t="s">
        <v>26</v>
      </c>
      <c r="E118" s="49" t="s">
        <v>53</v>
      </c>
      <c r="F118" s="49" t="s">
        <v>115</v>
      </c>
      <c r="G118" s="49" t="s">
        <v>346</v>
      </c>
      <c r="H118" s="49" t="s">
        <v>153</v>
      </c>
      <c r="I118" s="49" t="s">
        <v>3210</v>
      </c>
      <c r="J118" s="49" t="s">
        <v>72</v>
      </c>
      <c r="K118" s="49" t="s">
        <v>154</v>
      </c>
      <c r="L118" s="49" t="s">
        <v>23</v>
      </c>
      <c r="M118" s="191"/>
      <c r="N118" s="189"/>
      <c r="O118" s="189"/>
      <c r="P118" s="193"/>
    </row>
    <row r="119" spans="1:16" ht="36" x14ac:dyDescent="0.25">
      <c r="A119" s="163"/>
      <c r="B119" s="163"/>
      <c r="C119" s="49" t="s">
        <v>58</v>
      </c>
      <c r="D119" s="49" t="s">
        <v>26</v>
      </c>
      <c r="E119" s="49" t="s">
        <v>384</v>
      </c>
      <c r="F119" s="49" t="s">
        <v>292</v>
      </c>
      <c r="G119" s="49" t="s">
        <v>61</v>
      </c>
      <c r="H119" s="49" t="s">
        <v>222</v>
      </c>
      <c r="I119" s="49" t="s">
        <v>3251</v>
      </c>
      <c r="J119" s="49" t="s">
        <v>31</v>
      </c>
      <c r="K119" s="49" t="s">
        <v>385</v>
      </c>
      <c r="L119" s="49" t="s">
        <v>23</v>
      </c>
      <c r="M119" s="192"/>
      <c r="N119" s="190"/>
      <c r="O119" s="190"/>
      <c r="P119" s="193"/>
    </row>
    <row r="120" spans="1:16" ht="36" x14ac:dyDescent="0.25">
      <c r="A120" s="170" t="s">
        <v>386</v>
      </c>
      <c r="B120" s="170" t="s">
        <v>387</v>
      </c>
      <c r="C120" s="49" t="s">
        <v>388</v>
      </c>
      <c r="D120" s="49" t="s">
        <v>17</v>
      </c>
      <c r="E120" s="49" t="s">
        <v>389</v>
      </c>
      <c r="F120" s="49" t="s">
        <v>103</v>
      </c>
      <c r="G120" s="49" t="s">
        <v>390</v>
      </c>
      <c r="H120" s="49" t="s">
        <v>21</v>
      </c>
      <c r="I120" s="49" t="s">
        <v>3597</v>
      </c>
      <c r="J120" s="49" t="s">
        <v>105</v>
      </c>
      <c r="K120" s="49" t="s">
        <v>23</v>
      </c>
      <c r="L120" s="49" t="s">
        <v>106</v>
      </c>
      <c r="M120" s="170">
        <v>20</v>
      </c>
      <c r="N120" s="171">
        <v>62.25</v>
      </c>
      <c r="O120" s="171">
        <v>30</v>
      </c>
      <c r="P120" s="193"/>
    </row>
    <row r="121" spans="1:16" ht="25" customHeight="1" x14ac:dyDescent="0.25">
      <c r="A121" s="162"/>
      <c r="B121" s="162"/>
      <c r="C121" s="49" t="s">
        <v>118</v>
      </c>
      <c r="D121" s="49" t="s">
        <v>26</v>
      </c>
      <c r="E121" s="49" t="s">
        <v>159</v>
      </c>
      <c r="F121" s="49" t="s">
        <v>391</v>
      </c>
      <c r="G121" s="49" t="s">
        <v>29</v>
      </c>
      <c r="H121" s="49" t="s">
        <v>111</v>
      </c>
      <c r="I121" s="49" t="s">
        <v>3214</v>
      </c>
      <c r="J121" s="49" t="s">
        <v>72</v>
      </c>
      <c r="K121" s="49" t="s">
        <v>117</v>
      </c>
      <c r="L121" s="49" t="s">
        <v>23</v>
      </c>
      <c r="M121" s="191"/>
      <c r="N121" s="189"/>
      <c r="O121" s="189"/>
      <c r="P121" s="193"/>
    </row>
    <row r="122" spans="1:16" ht="25" customHeight="1" x14ac:dyDescent="0.25">
      <c r="A122" s="162"/>
      <c r="B122" s="162"/>
      <c r="C122" s="49" t="s">
        <v>392</v>
      </c>
      <c r="D122" s="49" t="s">
        <v>26</v>
      </c>
      <c r="E122" s="49" t="s">
        <v>393</v>
      </c>
      <c r="F122" s="49" t="s">
        <v>391</v>
      </c>
      <c r="G122" s="49" t="s">
        <v>29</v>
      </c>
      <c r="H122" s="49" t="s">
        <v>119</v>
      </c>
      <c r="I122" s="49" t="s">
        <v>3214</v>
      </c>
      <c r="J122" s="49" t="s">
        <v>72</v>
      </c>
      <c r="K122" s="49" t="s">
        <v>23</v>
      </c>
      <c r="L122" s="49" t="s">
        <v>23</v>
      </c>
      <c r="M122" s="191"/>
      <c r="N122" s="189"/>
      <c r="O122" s="189"/>
      <c r="P122" s="193"/>
    </row>
    <row r="123" spans="1:16" ht="25" customHeight="1" x14ac:dyDescent="0.25">
      <c r="A123" s="162"/>
      <c r="B123" s="162"/>
      <c r="C123" s="49" t="s">
        <v>241</v>
      </c>
      <c r="D123" s="49" t="s">
        <v>26</v>
      </c>
      <c r="E123" s="49" t="s">
        <v>394</v>
      </c>
      <c r="F123" s="49" t="s">
        <v>28</v>
      </c>
      <c r="G123" s="49" t="s">
        <v>29</v>
      </c>
      <c r="H123" s="49" t="s">
        <v>84</v>
      </c>
      <c r="I123" s="49" t="s">
        <v>3210</v>
      </c>
      <c r="J123" s="49" t="s">
        <v>31</v>
      </c>
      <c r="K123" s="49" t="s">
        <v>385</v>
      </c>
      <c r="L123" s="49" t="s">
        <v>23</v>
      </c>
      <c r="M123" s="191"/>
      <c r="N123" s="189"/>
      <c r="O123" s="189"/>
      <c r="P123" s="193"/>
    </row>
    <row r="124" spans="1:16" ht="25" customHeight="1" x14ac:dyDescent="0.25">
      <c r="A124" s="163"/>
      <c r="B124" s="163"/>
      <c r="C124" s="49" t="s">
        <v>395</v>
      </c>
      <c r="D124" s="49" t="s">
        <v>40</v>
      </c>
      <c r="E124" s="49" t="s">
        <v>396</v>
      </c>
      <c r="F124" s="49" t="s">
        <v>397</v>
      </c>
      <c r="G124" s="49" t="s">
        <v>398</v>
      </c>
      <c r="H124" s="49" t="s">
        <v>21</v>
      </c>
      <c r="I124" s="49" t="s">
        <v>3596</v>
      </c>
      <c r="J124" s="49" t="s">
        <v>399</v>
      </c>
      <c r="K124" s="49" t="s">
        <v>400</v>
      </c>
      <c r="L124" s="49" t="s">
        <v>23</v>
      </c>
      <c r="M124" s="192"/>
      <c r="N124" s="190"/>
      <c r="O124" s="190"/>
      <c r="P124" s="193"/>
    </row>
    <row r="125" spans="1:16" ht="37.5" customHeight="1" x14ac:dyDescent="0.25">
      <c r="A125" s="49" t="s">
        <v>401</v>
      </c>
      <c r="B125" s="49" t="s">
        <v>402</v>
      </c>
      <c r="C125" s="49" t="s">
        <v>64</v>
      </c>
      <c r="D125" s="49" t="s">
        <v>26</v>
      </c>
      <c r="E125" s="49" t="s">
        <v>403</v>
      </c>
      <c r="F125" s="49" t="s">
        <v>28</v>
      </c>
      <c r="G125" s="49" t="s">
        <v>66</v>
      </c>
      <c r="H125" s="49" t="s">
        <v>62</v>
      </c>
      <c r="I125" s="49" t="s">
        <v>3251</v>
      </c>
      <c r="J125" s="49" t="s">
        <v>31</v>
      </c>
      <c r="K125" s="49" t="s">
        <v>63</v>
      </c>
      <c r="L125" s="49" t="s">
        <v>23</v>
      </c>
      <c r="M125" s="49">
        <v>0</v>
      </c>
      <c r="N125" s="85">
        <v>2.5</v>
      </c>
      <c r="O125" s="85">
        <v>0</v>
      </c>
      <c r="P125" s="33"/>
    </row>
    <row r="126" spans="1:16" ht="36" x14ac:dyDescent="0.25">
      <c r="A126" s="170" t="s">
        <v>404</v>
      </c>
      <c r="B126" s="170" t="s">
        <v>29</v>
      </c>
      <c r="C126" s="49" t="s">
        <v>405</v>
      </c>
      <c r="D126" s="49" t="s">
        <v>17</v>
      </c>
      <c r="E126" s="49" t="s">
        <v>406</v>
      </c>
      <c r="F126" s="49" t="s">
        <v>98</v>
      </c>
      <c r="G126" s="49" t="s">
        <v>407</v>
      </c>
      <c r="H126" s="49" t="s">
        <v>111</v>
      </c>
      <c r="I126" s="49" t="s">
        <v>3295</v>
      </c>
      <c r="J126" s="49" t="s">
        <v>105</v>
      </c>
      <c r="K126" s="49" t="s">
        <v>23</v>
      </c>
      <c r="L126" s="49" t="s">
        <v>408</v>
      </c>
      <c r="M126" s="170">
        <v>4.5</v>
      </c>
      <c r="N126" s="171">
        <v>59.5</v>
      </c>
      <c r="O126" s="171">
        <v>39.5</v>
      </c>
      <c r="P126" s="193"/>
    </row>
    <row r="127" spans="1:16" ht="36" x14ac:dyDescent="0.25">
      <c r="A127" s="162"/>
      <c r="B127" s="162"/>
      <c r="C127" s="49" t="s">
        <v>409</v>
      </c>
      <c r="D127" s="49" t="s">
        <v>17</v>
      </c>
      <c r="E127" s="49" t="s">
        <v>410</v>
      </c>
      <c r="F127" s="49" t="s">
        <v>89</v>
      </c>
      <c r="G127" s="49" t="s">
        <v>411</v>
      </c>
      <c r="H127" s="49" t="s">
        <v>21</v>
      </c>
      <c r="I127" s="49" t="s">
        <v>3295</v>
      </c>
      <c r="J127" s="49" t="s">
        <v>22</v>
      </c>
      <c r="K127" s="49" t="s">
        <v>23</v>
      </c>
      <c r="L127" s="49" t="s">
        <v>24</v>
      </c>
      <c r="M127" s="191"/>
      <c r="N127" s="189"/>
      <c r="O127" s="189"/>
      <c r="P127" s="193"/>
    </row>
    <row r="128" spans="1:16" ht="36" x14ac:dyDescent="0.25">
      <c r="A128" s="162"/>
      <c r="B128" s="162"/>
      <c r="C128" s="49" t="s">
        <v>412</v>
      </c>
      <c r="D128" s="49" t="s">
        <v>17</v>
      </c>
      <c r="E128" s="49" t="s">
        <v>413</v>
      </c>
      <c r="F128" s="49" t="s">
        <v>214</v>
      </c>
      <c r="G128" s="49" t="s">
        <v>414</v>
      </c>
      <c r="H128" s="49" t="s">
        <v>21</v>
      </c>
      <c r="I128" s="49" t="s">
        <v>3295</v>
      </c>
      <c r="J128" s="49" t="s">
        <v>91</v>
      </c>
      <c r="K128" s="49" t="s">
        <v>92</v>
      </c>
      <c r="L128" s="49" t="s">
        <v>23</v>
      </c>
      <c r="M128" s="191"/>
      <c r="N128" s="189"/>
      <c r="O128" s="189"/>
      <c r="P128" s="193"/>
    </row>
    <row r="129" spans="1:16" ht="25" customHeight="1" x14ac:dyDescent="0.25">
      <c r="A129" s="163"/>
      <c r="B129" s="163"/>
      <c r="C129" s="49" t="s">
        <v>415</v>
      </c>
      <c r="D129" s="49" t="s">
        <v>47</v>
      </c>
      <c r="E129" s="49" t="s">
        <v>48</v>
      </c>
      <c r="F129" s="49" t="s">
        <v>416</v>
      </c>
      <c r="G129" s="49" t="s">
        <v>29</v>
      </c>
      <c r="H129" s="49" t="s">
        <v>21</v>
      </c>
      <c r="I129" s="49" t="s">
        <v>29</v>
      </c>
      <c r="J129" s="49" t="s">
        <v>417</v>
      </c>
      <c r="K129" s="49" t="s">
        <v>92</v>
      </c>
      <c r="L129" s="49" t="s">
        <v>23</v>
      </c>
      <c r="M129" s="192"/>
      <c r="N129" s="190"/>
      <c r="O129" s="190"/>
      <c r="P129" s="193"/>
    </row>
    <row r="130" spans="1:16" ht="36" x14ac:dyDescent="0.25">
      <c r="A130" s="49" t="s">
        <v>418</v>
      </c>
      <c r="B130" s="49" t="s">
        <v>29</v>
      </c>
      <c r="C130" s="49" t="s">
        <v>419</v>
      </c>
      <c r="D130" s="49" t="s">
        <v>17</v>
      </c>
      <c r="E130" s="49" t="s">
        <v>420</v>
      </c>
      <c r="F130" s="49" t="s">
        <v>95</v>
      </c>
      <c r="G130" s="49" t="s">
        <v>421</v>
      </c>
      <c r="H130" s="49" t="s">
        <v>21</v>
      </c>
      <c r="I130" s="49" t="s">
        <v>3208</v>
      </c>
      <c r="J130" s="49" t="s">
        <v>91</v>
      </c>
      <c r="K130" s="49" t="s">
        <v>92</v>
      </c>
      <c r="L130" s="49" t="s">
        <v>23</v>
      </c>
      <c r="M130" s="49">
        <v>0</v>
      </c>
      <c r="N130" s="85">
        <v>10</v>
      </c>
      <c r="O130" s="85">
        <v>0</v>
      </c>
      <c r="P130" s="33"/>
    </row>
    <row r="131" spans="1:16" ht="36" x14ac:dyDescent="0.25">
      <c r="A131" s="170" t="s">
        <v>422</v>
      </c>
      <c r="B131" s="170"/>
      <c r="C131" s="49" t="s">
        <v>423</v>
      </c>
      <c r="D131" s="49" t="s">
        <v>17</v>
      </c>
      <c r="E131" s="49" t="s">
        <v>424</v>
      </c>
      <c r="F131" s="49" t="s">
        <v>19</v>
      </c>
      <c r="G131" s="49" t="s">
        <v>425</v>
      </c>
      <c r="H131" s="49" t="s">
        <v>21</v>
      </c>
      <c r="I131" s="49" t="s">
        <v>3208</v>
      </c>
      <c r="J131" s="49" t="s">
        <v>91</v>
      </c>
      <c r="K131" s="49" t="s">
        <v>92</v>
      </c>
      <c r="L131" s="49" t="s">
        <v>23</v>
      </c>
      <c r="M131" s="170">
        <v>7.5</v>
      </c>
      <c r="N131" s="171">
        <v>12</v>
      </c>
      <c r="O131" s="171">
        <v>0</v>
      </c>
      <c r="P131" s="193"/>
    </row>
    <row r="132" spans="1:16" ht="36" x14ac:dyDescent="0.25">
      <c r="A132" s="162"/>
      <c r="B132" s="162"/>
      <c r="C132" s="49" t="s">
        <v>58</v>
      </c>
      <c r="D132" s="49" t="s">
        <v>26</v>
      </c>
      <c r="E132" s="49" t="s">
        <v>426</v>
      </c>
      <c r="F132" s="49" t="s">
        <v>359</v>
      </c>
      <c r="G132" s="49" t="s">
        <v>61</v>
      </c>
      <c r="H132" s="49" t="s">
        <v>119</v>
      </c>
      <c r="I132" s="49" t="s">
        <v>3251</v>
      </c>
      <c r="J132" s="49" t="s">
        <v>31</v>
      </c>
      <c r="K132" s="49" t="s">
        <v>162</v>
      </c>
      <c r="L132" s="49" t="s">
        <v>23</v>
      </c>
      <c r="M132" s="191"/>
      <c r="N132" s="189"/>
      <c r="O132" s="189"/>
      <c r="P132" s="193"/>
    </row>
    <row r="133" spans="1:16" ht="36" x14ac:dyDescent="0.25">
      <c r="A133" s="163"/>
      <c r="B133" s="163"/>
      <c r="C133" s="49" t="s">
        <v>340</v>
      </c>
      <c r="D133" s="49" t="s">
        <v>26</v>
      </c>
      <c r="E133" s="49" t="s">
        <v>427</v>
      </c>
      <c r="F133" s="49" t="s">
        <v>359</v>
      </c>
      <c r="G133" s="49" t="s">
        <v>77</v>
      </c>
      <c r="H133" s="49" t="s">
        <v>84</v>
      </c>
      <c r="I133" s="49" t="s">
        <v>3249</v>
      </c>
      <c r="J133" s="49" t="s">
        <v>149</v>
      </c>
      <c r="K133" s="49" t="s">
        <v>295</v>
      </c>
      <c r="L133" s="49" t="s">
        <v>23</v>
      </c>
      <c r="M133" s="192"/>
      <c r="N133" s="190"/>
      <c r="O133" s="190"/>
      <c r="P133" s="193"/>
    </row>
    <row r="134" spans="1:16" ht="36" x14ac:dyDescent="0.25">
      <c r="A134" s="170" t="s">
        <v>428</v>
      </c>
      <c r="B134" s="170" t="s">
        <v>29</v>
      </c>
      <c r="C134" s="49" t="s">
        <v>429</v>
      </c>
      <c r="D134" s="49" t="s">
        <v>17</v>
      </c>
      <c r="E134" s="49" t="s">
        <v>175</v>
      </c>
      <c r="F134" s="49" t="s">
        <v>19</v>
      </c>
      <c r="G134" s="49" t="s">
        <v>176</v>
      </c>
      <c r="H134" s="49" t="s">
        <v>21</v>
      </c>
      <c r="I134" s="49" t="s">
        <v>3208</v>
      </c>
      <c r="J134" s="49" t="s">
        <v>91</v>
      </c>
      <c r="K134" s="49" t="s">
        <v>92</v>
      </c>
      <c r="L134" s="49" t="s">
        <v>23</v>
      </c>
      <c r="M134" s="170">
        <v>0</v>
      </c>
      <c r="N134" s="171">
        <v>10.5</v>
      </c>
      <c r="O134" s="171">
        <v>0</v>
      </c>
      <c r="P134" s="193"/>
    </row>
    <row r="135" spans="1:16" ht="25" customHeight="1" x14ac:dyDescent="0.25">
      <c r="A135" s="163"/>
      <c r="B135" s="163"/>
      <c r="C135" s="49" t="s">
        <v>64</v>
      </c>
      <c r="D135" s="49" t="s">
        <v>26</v>
      </c>
      <c r="E135" s="49" t="s">
        <v>430</v>
      </c>
      <c r="F135" s="49" t="s">
        <v>28</v>
      </c>
      <c r="G135" s="49" t="s">
        <v>66</v>
      </c>
      <c r="H135" s="49" t="s">
        <v>119</v>
      </c>
      <c r="I135" s="49" t="s">
        <v>3251</v>
      </c>
      <c r="J135" s="49" t="s">
        <v>31</v>
      </c>
      <c r="K135" s="49">
        <v>0.5</v>
      </c>
      <c r="L135" s="49" t="s">
        <v>23</v>
      </c>
      <c r="M135" s="192"/>
      <c r="N135" s="190"/>
      <c r="O135" s="190"/>
      <c r="P135" s="193"/>
    </row>
    <row r="136" spans="1:16" ht="36" x14ac:dyDescent="0.25">
      <c r="A136" s="170" t="s">
        <v>431</v>
      </c>
      <c r="B136" s="170" t="s">
        <v>29</v>
      </c>
      <c r="C136" s="49" t="s">
        <v>432</v>
      </c>
      <c r="D136" s="49" t="s">
        <v>17</v>
      </c>
      <c r="E136" s="49" t="s">
        <v>433</v>
      </c>
      <c r="F136" s="49" t="s">
        <v>95</v>
      </c>
      <c r="G136" s="49" t="s">
        <v>434</v>
      </c>
      <c r="H136" s="49" t="s">
        <v>21</v>
      </c>
      <c r="I136" s="49" t="s">
        <v>3208</v>
      </c>
      <c r="J136" s="49" t="s">
        <v>91</v>
      </c>
      <c r="K136" s="49" t="s">
        <v>92</v>
      </c>
      <c r="L136" s="49" t="s">
        <v>23</v>
      </c>
      <c r="M136" s="170">
        <v>7.5</v>
      </c>
      <c r="N136" s="171">
        <v>11.25</v>
      </c>
      <c r="O136" s="171">
        <v>0</v>
      </c>
      <c r="P136" s="193"/>
    </row>
    <row r="137" spans="1:16" ht="36" x14ac:dyDescent="0.25">
      <c r="A137" s="162"/>
      <c r="B137" s="162"/>
      <c r="C137" s="49" t="s">
        <v>58</v>
      </c>
      <c r="D137" s="49" t="s">
        <v>26</v>
      </c>
      <c r="E137" s="49" t="s">
        <v>384</v>
      </c>
      <c r="F137" s="49" t="s">
        <v>28</v>
      </c>
      <c r="G137" s="49" t="s">
        <v>61</v>
      </c>
      <c r="H137" s="49" t="s">
        <v>67</v>
      </c>
      <c r="I137" s="49" t="s">
        <v>3289</v>
      </c>
      <c r="J137" s="49" t="s">
        <v>31</v>
      </c>
      <c r="K137" s="49" t="s">
        <v>23</v>
      </c>
      <c r="L137" s="49" t="s">
        <v>23</v>
      </c>
      <c r="M137" s="191"/>
      <c r="N137" s="189"/>
      <c r="O137" s="189"/>
      <c r="P137" s="193"/>
    </row>
    <row r="138" spans="1:16" ht="36" x14ac:dyDescent="0.25">
      <c r="A138" s="163"/>
      <c r="B138" s="163"/>
      <c r="C138" s="49" t="s">
        <v>58</v>
      </c>
      <c r="D138" s="49" t="s">
        <v>26</v>
      </c>
      <c r="E138" s="49" t="s">
        <v>384</v>
      </c>
      <c r="F138" s="49" t="s">
        <v>28</v>
      </c>
      <c r="G138" s="49" t="s">
        <v>61</v>
      </c>
      <c r="H138" s="49" t="s">
        <v>67</v>
      </c>
      <c r="I138" s="49" t="s">
        <v>3251</v>
      </c>
      <c r="J138" s="49" t="s">
        <v>31</v>
      </c>
      <c r="K138" s="49" t="s">
        <v>68</v>
      </c>
      <c r="L138" s="49" t="s">
        <v>23</v>
      </c>
      <c r="M138" s="192"/>
      <c r="N138" s="190"/>
      <c r="O138" s="190"/>
      <c r="P138" s="193"/>
    </row>
    <row r="139" spans="1:16" ht="36" x14ac:dyDescent="0.25">
      <c r="A139" s="170" t="s">
        <v>435</v>
      </c>
      <c r="B139" s="170" t="s">
        <v>100</v>
      </c>
      <c r="C139" s="49" t="s">
        <v>436</v>
      </c>
      <c r="D139" s="49" t="s">
        <v>17</v>
      </c>
      <c r="E139" s="49" t="s">
        <v>437</v>
      </c>
      <c r="F139" s="49" t="s">
        <v>19</v>
      </c>
      <c r="G139" s="49" t="s">
        <v>438</v>
      </c>
      <c r="H139" s="49" t="s">
        <v>21</v>
      </c>
      <c r="I139" s="49" t="s">
        <v>3595</v>
      </c>
      <c r="J139" s="49" t="s">
        <v>91</v>
      </c>
      <c r="K139" s="49" t="s">
        <v>92</v>
      </c>
      <c r="L139" s="49" t="s">
        <v>23</v>
      </c>
      <c r="M139" s="170">
        <v>20</v>
      </c>
      <c r="N139" s="171">
        <v>26.6</v>
      </c>
      <c r="O139" s="171">
        <v>6</v>
      </c>
      <c r="P139" s="193"/>
    </row>
    <row r="140" spans="1:16" ht="36" x14ac:dyDescent="0.25">
      <c r="A140" s="162"/>
      <c r="B140" s="162"/>
      <c r="C140" s="49" t="s">
        <v>439</v>
      </c>
      <c r="D140" s="49" t="s">
        <v>17</v>
      </c>
      <c r="E140" s="49" t="s">
        <v>440</v>
      </c>
      <c r="F140" s="49" t="s">
        <v>19</v>
      </c>
      <c r="G140" s="49" t="s">
        <v>441</v>
      </c>
      <c r="H140" s="49" t="s">
        <v>21</v>
      </c>
      <c r="I140" s="49" t="s">
        <v>3205</v>
      </c>
      <c r="J140" s="49" t="s">
        <v>91</v>
      </c>
      <c r="K140" s="49" t="s">
        <v>92</v>
      </c>
      <c r="L140" s="49" t="s">
        <v>23</v>
      </c>
      <c r="M140" s="191"/>
      <c r="N140" s="189"/>
      <c r="O140" s="189"/>
      <c r="P140" s="193"/>
    </row>
    <row r="141" spans="1:16" ht="25" customHeight="1" x14ac:dyDescent="0.25">
      <c r="A141" s="162"/>
      <c r="B141" s="162"/>
      <c r="C141" s="49" t="s">
        <v>262</v>
      </c>
      <c r="D141" s="49" t="s">
        <v>47</v>
      </c>
      <c r="E141" s="49" t="s">
        <v>48</v>
      </c>
      <c r="F141" s="49" t="s">
        <v>263</v>
      </c>
      <c r="G141" s="49" t="s">
        <v>29</v>
      </c>
      <c r="H141" s="49" t="s">
        <v>442</v>
      </c>
      <c r="I141" s="49" t="s">
        <v>29</v>
      </c>
      <c r="J141" s="49" t="s">
        <v>51</v>
      </c>
      <c r="K141" s="49" t="s">
        <v>443</v>
      </c>
      <c r="L141" s="49" t="s">
        <v>23</v>
      </c>
      <c r="M141" s="191"/>
      <c r="N141" s="189"/>
      <c r="O141" s="189"/>
      <c r="P141" s="193"/>
    </row>
    <row r="142" spans="1:16" ht="25" customHeight="1" x14ac:dyDescent="0.25">
      <c r="A142" s="163"/>
      <c r="B142" s="163"/>
      <c r="C142" s="49" t="s">
        <v>262</v>
      </c>
      <c r="D142" s="49" t="s">
        <v>47</v>
      </c>
      <c r="E142" s="49" t="s">
        <v>53</v>
      </c>
      <c r="F142" s="49" t="s">
        <v>266</v>
      </c>
      <c r="G142" s="49" t="s">
        <v>29</v>
      </c>
      <c r="H142" s="49" t="s">
        <v>442</v>
      </c>
      <c r="I142" s="49" t="s">
        <v>29</v>
      </c>
      <c r="J142" s="49" t="s">
        <v>55</v>
      </c>
      <c r="K142" s="49" t="s">
        <v>23</v>
      </c>
      <c r="L142" s="49" t="s">
        <v>73</v>
      </c>
      <c r="M142" s="192"/>
      <c r="N142" s="190"/>
      <c r="O142" s="190"/>
      <c r="P142" s="193"/>
    </row>
    <row r="143" spans="1:16" ht="25" customHeight="1" x14ac:dyDescent="0.25">
      <c r="A143" s="170" t="s">
        <v>128</v>
      </c>
      <c r="B143" s="170" t="s">
        <v>15</v>
      </c>
      <c r="C143" s="49" t="s">
        <v>129</v>
      </c>
      <c r="D143" s="49" t="s">
        <v>17</v>
      </c>
      <c r="E143" s="49" t="s">
        <v>130</v>
      </c>
      <c r="F143" s="49" t="s">
        <v>109</v>
      </c>
      <c r="G143" s="49" t="s">
        <v>131</v>
      </c>
      <c r="H143" s="49" t="s">
        <v>21</v>
      </c>
      <c r="I143" s="49" t="s">
        <v>3424</v>
      </c>
      <c r="J143" s="49" t="s">
        <v>132</v>
      </c>
      <c r="K143" s="49" t="s">
        <v>133</v>
      </c>
      <c r="L143" s="49" t="s">
        <v>23</v>
      </c>
      <c r="M143" s="170">
        <v>30</v>
      </c>
      <c r="N143" s="171">
        <v>15</v>
      </c>
      <c r="O143" s="171">
        <v>-15</v>
      </c>
      <c r="P143" s="170" t="s">
        <v>3191</v>
      </c>
    </row>
    <row r="144" spans="1:16" ht="25" customHeight="1" x14ac:dyDescent="0.25">
      <c r="A144" s="162"/>
      <c r="B144" s="162"/>
      <c r="C144" s="49" t="s">
        <v>134</v>
      </c>
      <c r="D144" s="49" t="s">
        <v>17</v>
      </c>
      <c r="E144" s="49" t="s">
        <v>130</v>
      </c>
      <c r="F144" s="49" t="s">
        <v>109</v>
      </c>
      <c r="G144" s="49" t="s">
        <v>131</v>
      </c>
      <c r="H144" s="49" t="s">
        <v>21</v>
      </c>
      <c r="I144" s="49" t="s">
        <v>3424</v>
      </c>
      <c r="J144" s="49" t="s">
        <v>132</v>
      </c>
      <c r="K144" s="49" t="s">
        <v>133</v>
      </c>
      <c r="L144" s="49" t="s">
        <v>23</v>
      </c>
      <c r="M144" s="191"/>
      <c r="N144" s="189"/>
      <c r="O144" s="189"/>
      <c r="P144" s="162"/>
    </row>
    <row r="145" spans="1:16" ht="25" customHeight="1" x14ac:dyDescent="0.25">
      <c r="A145" s="163"/>
      <c r="B145" s="163"/>
      <c r="C145" s="49" t="s">
        <v>135</v>
      </c>
      <c r="D145" s="49" t="s">
        <v>17</v>
      </c>
      <c r="E145" s="49" t="s">
        <v>136</v>
      </c>
      <c r="F145" s="49" t="s">
        <v>89</v>
      </c>
      <c r="G145" s="49" t="s">
        <v>137</v>
      </c>
      <c r="H145" s="49" t="s">
        <v>21</v>
      </c>
      <c r="I145" s="49" t="s">
        <v>3424</v>
      </c>
      <c r="J145" s="49" t="s">
        <v>138</v>
      </c>
      <c r="K145" s="49" t="s">
        <v>133</v>
      </c>
      <c r="L145" s="49" t="s">
        <v>23</v>
      </c>
      <c r="M145" s="192"/>
      <c r="N145" s="190"/>
      <c r="O145" s="190"/>
      <c r="P145" s="163"/>
    </row>
    <row r="146" spans="1:16" ht="25" customHeight="1" x14ac:dyDescent="0.25">
      <c r="A146" s="49" t="s">
        <v>208</v>
      </c>
      <c r="B146" s="49" t="s">
        <v>100</v>
      </c>
      <c r="C146" s="49" t="s">
        <v>209</v>
      </c>
      <c r="D146" s="49" t="s">
        <v>17</v>
      </c>
      <c r="E146" s="49" t="s">
        <v>136</v>
      </c>
      <c r="F146" s="49" t="s">
        <v>89</v>
      </c>
      <c r="G146" s="49" t="s">
        <v>210</v>
      </c>
      <c r="H146" s="49" t="s">
        <v>21</v>
      </c>
      <c r="I146" s="49" t="s">
        <v>3424</v>
      </c>
      <c r="J146" s="49" t="s">
        <v>138</v>
      </c>
      <c r="K146" s="49" t="s">
        <v>133</v>
      </c>
      <c r="L146" s="49" t="s">
        <v>23</v>
      </c>
      <c r="M146" s="49">
        <v>20</v>
      </c>
      <c r="N146" s="85">
        <v>5</v>
      </c>
      <c r="O146" s="85">
        <v>-15</v>
      </c>
      <c r="P146" s="17" t="s">
        <v>3191</v>
      </c>
    </row>
    <row r="147" spans="1:16" ht="25" customHeight="1" x14ac:dyDescent="0.25">
      <c r="A147" s="186" t="s">
        <v>3807</v>
      </c>
      <c r="B147" s="187"/>
      <c r="C147" s="187"/>
      <c r="D147" s="187"/>
      <c r="E147" s="187"/>
      <c r="F147" s="187"/>
      <c r="G147" s="187"/>
      <c r="H147" s="187"/>
      <c r="I147" s="187"/>
      <c r="J147" s="187"/>
      <c r="K147" s="187"/>
      <c r="L147" s="188"/>
      <c r="M147" s="110">
        <f>SUM(M3:M146)</f>
        <v>592</v>
      </c>
      <c r="N147" s="110">
        <f t="shared" ref="N147" si="0">SUM(N3:N146)</f>
        <v>1202.5</v>
      </c>
      <c r="O147" s="110">
        <f>SUM(O3:O142)</f>
        <v>461.6</v>
      </c>
      <c r="P147" s="117"/>
    </row>
  </sheetData>
  <mergeCells count="176">
    <mergeCell ref="P9:P13"/>
    <mergeCell ref="P117:P119"/>
    <mergeCell ref="P120:P124"/>
    <mergeCell ref="P126:P129"/>
    <mergeCell ref="P131:P133"/>
    <mergeCell ref="P134:P135"/>
    <mergeCell ref="P136:P138"/>
    <mergeCell ref="P139:P142"/>
    <mergeCell ref="P91:P97"/>
    <mergeCell ref="P98:P99"/>
    <mergeCell ref="P100:P108"/>
    <mergeCell ref="P109:P112"/>
    <mergeCell ref="P113:P116"/>
    <mergeCell ref="P41:P43"/>
    <mergeCell ref="P44:P50"/>
    <mergeCell ref="P51:P55"/>
    <mergeCell ref="P56:P66"/>
    <mergeCell ref="P67:P72"/>
    <mergeCell ref="P73:P78"/>
    <mergeCell ref="P79:P83"/>
    <mergeCell ref="P84:P85"/>
    <mergeCell ref="P86:P90"/>
    <mergeCell ref="A1:P1"/>
    <mergeCell ref="P15:P20"/>
    <mergeCell ref="P3:P8"/>
    <mergeCell ref="P21:P23"/>
    <mergeCell ref="P24:P29"/>
    <mergeCell ref="P143:P145"/>
    <mergeCell ref="P30:P35"/>
    <mergeCell ref="P36:P40"/>
    <mergeCell ref="N139:N142"/>
    <mergeCell ref="O139:O142"/>
    <mergeCell ref="A139:A142"/>
    <mergeCell ref="B139:B142"/>
    <mergeCell ref="M139:M142"/>
    <mergeCell ref="A136:A138"/>
    <mergeCell ref="B136:B138"/>
    <mergeCell ref="M136:M138"/>
    <mergeCell ref="N136:N138"/>
    <mergeCell ref="O136:O138"/>
    <mergeCell ref="A134:A135"/>
    <mergeCell ref="B134:B135"/>
    <mergeCell ref="M134:M135"/>
    <mergeCell ref="N134:N135"/>
    <mergeCell ref="O134:O135"/>
    <mergeCell ref="N126:N129"/>
    <mergeCell ref="O126:O129"/>
    <mergeCell ref="A131:A133"/>
    <mergeCell ref="B131:B133"/>
    <mergeCell ref="M131:M133"/>
    <mergeCell ref="A126:A129"/>
    <mergeCell ref="B126:B129"/>
    <mergeCell ref="M126:M129"/>
    <mergeCell ref="N131:N133"/>
    <mergeCell ref="O131:O133"/>
    <mergeCell ref="A120:A124"/>
    <mergeCell ref="B120:B124"/>
    <mergeCell ref="M120:M124"/>
    <mergeCell ref="N120:N124"/>
    <mergeCell ref="O120:O124"/>
    <mergeCell ref="A117:A119"/>
    <mergeCell ref="B117:B119"/>
    <mergeCell ref="M117:M119"/>
    <mergeCell ref="N117:N119"/>
    <mergeCell ref="O117:O119"/>
    <mergeCell ref="N113:N116"/>
    <mergeCell ref="O113:O116"/>
    <mergeCell ref="A9:A13"/>
    <mergeCell ref="B9:B13"/>
    <mergeCell ref="M9:M13"/>
    <mergeCell ref="A113:A116"/>
    <mergeCell ref="B113:B116"/>
    <mergeCell ref="M113:M116"/>
    <mergeCell ref="N9:N13"/>
    <mergeCell ref="O9:O13"/>
    <mergeCell ref="A109:A112"/>
    <mergeCell ref="B109:B112"/>
    <mergeCell ref="M109:M112"/>
    <mergeCell ref="N109:N112"/>
    <mergeCell ref="O109:O112"/>
    <mergeCell ref="A100:A108"/>
    <mergeCell ref="B100:B108"/>
    <mergeCell ref="M100:M108"/>
    <mergeCell ref="N100:N108"/>
    <mergeCell ref="O100:O108"/>
    <mergeCell ref="N91:N97"/>
    <mergeCell ref="O91:O97"/>
    <mergeCell ref="A98:A99"/>
    <mergeCell ref="B98:B99"/>
    <mergeCell ref="M98:M99"/>
    <mergeCell ref="A91:A97"/>
    <mergeCell ref="B91:B97"/>
    <mergeCell ref="M91:M97"/>
    <mergeCell ref="N98:N99"/>
    <mergeCell ref="O98:O99"/>
    <mergeCell ref="A86:A90"/>
    <mergeCell ref="B86:B90"/>
    <mergeCell ref="M86:M90"/>
    <mergeCell ref="N86:N90"/>
    <mergeCell ref="O86:O90"/>
    <mergeCell ref="A84:A85"/>
    <mergeCell ref="B84:B85"/>
    <mergeCell ref="M84:M85"/>
    <mergeCell ref="N84:N85"/>
    <mergeCell ref="O84:O85"/>
    <mergeCell ref="N73:N78"/>
    <mergeCell ref="O73:O78"/>
    <mergeCell ref="A79:A83"/>
    <mergeCell ref="B79:B83"/>
    <mergeCell ref="M79:M83"/>
    <mergeCell ref="A73:A78"/>
    <mergeCell ref="B73:B78"/>
    <mergeCell ref="M73:M78"/>
    <mergeCell ref="N79:N83"/>
    <mergeCell ref="O79:O83"/>
    <mergeCell ref="M44:M50"/>
    <mergeCell ref="N44:N50"/>
    <mergeCell ref="O44:O50"/>
    <mergeCell ref="A67:A72"/>
    <mergeCell ref="B67:B72"/>
    <mergeCell ref="M67:M72"/>
    <mergeCell ref="N67:N72"/>
    <mergeCell ref="O67:O72"/>
    <mergeCell ref="A56:A66"/>
    <mergeCell ref="B56:B66"/>
    <mergeCell ref="M56:M66"/>
    <mergeCell ref="N56:N66"/>
    <mergeCell ref="O56:O66"/>
    <mergeCell ref="B30:B35"/>
    <mergeCell ref="M30:M35"/>
    <mergeCell ref="N30:N35"/>
    <mergeCell ref="O30:O35"/>
    <mergeCell ref="A143:A145"/>
    <mergeCell ref="B143:B145"/>
    <mergeCell ref="M143:M145"/>
    <mergeCell ref="N36:N40"/>
    <mergeCell ref="O36:O40"/>
    <mergeCell ref="A41:A43"/>
    <mergeCell ref="B41:B43"/>
    <mergeCell ref="M41:M43"/>
    <mergeCell ref="N41:N43"/>
    <mergeCell ref="O41:O43"/>
    <mergeCell ref="A36:A40"/>
    <mergeCell ref="B36:B40"/>
    <mergeCell ref="M36:M40"/>
    <mergeCell ref="A51:A55"/>
    <mergeCell ref="B51:B55"/>
    <mergeCell ref="M51:M55"/>
    <mergeCell ref="N51:N55"/>
    <mergeCell ref="O51:O55"/>
    <mergeCell ref="A44:A50"/>
    <mergeCell ref="B44:B50"/>
    <mergeCell ref="A147:L147"/>
    <mergeCell ref="N15:N20"/>
    <mergeCell ref="O15:O20"/>
    <mergeCell ref="A3:A8"/>
    <mergeCell ref="B3:B8"/>
    <mergeCell ref="M3:M8"/>
    <mergeCell ref="N3:N8"/>
    <mergeCell ref="O3:O8"/>
    <mergeCell ref="A15:A20"/>
    <mergeCell ref="B15:B20"/>
    <mergeCell ref="M15:M20"/>
    <mergeCell ref="N21:N23"/>
    <mergeCell ref="O21:O23"/>
    <mergeCell ref="A24:A29"/>
    <mergeCell ref="B24:B29"/>
    <mergeCell ref="M24:M29"/>
    <mergeCell ref="N24:N29"/>
    <mergeCell ref="O24:O29"/>
    <mergeCell ref="A21:A23"/>
    <mergeCell ref="B21:B23"/>
    <mergeCell ref="M21:M23"/>
    <mergeCell ref="N143:N145"/>
    <mergeCell ref="O143:O145"/>
    <mergeCell ref="A30:A35"/>
  </mergeCells>
  <phoneticPr fontId="1" type="noConversion"/>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selection sqref="A1:P1"/>
    </sheetView>
  </sheetViews>
  <sheetFormatPr defaultColWidth="9" defaultRowHeight="25" customHeight="1" x14ac:dyDescent="0.25"/>
  <cols>
    <col min="1" max="2" width="6.90625" style="16" customWidth="1"/>
    <col min="3" max="3" width="26.453125" style="16" customWidth="1"/>
    <col min="4" max="4" width="11" style="16" customWidth="1"/>
    <col min="5" max="5" width="21.6328125" style="16" customWidth="1"/>
    <col min="6" max="6" width="7.08984375" style="16" customWidth="1"/>
    <col min="7" max="7" width="13.453125" style="16" customWidth="1"/>
    <col min="8" max="8" width="4" style="16" customWidth="1"/>
    <col min="9" max="9" width="8.26953125" style="16" customWidth="1"/>
    <col min="10" max="10" width="17.6328125" style="16" customWidth="1"/>
    <col min="11" max="11" width="4.90625" style="16" customWidth="1"/>
    <col min="12" max="12" width="5" style="16" customWidth="1"/>
    <col min="13" max="13" width="6.453125" style="16" customWidth="1"/>
    <col min="14" max="14" width="6.7265625" style="92" customWidth="1"/>
    <col min="15" max="15" width="6" style="86" customWidth="1"/>
    <col min="16" max="16" width="6.08984375" style="10" customWidth="1"/>
    <col min="17" max="253" width="9" style="10"/>
    <col min="254" max="255" width="6.36328125" style="10" customWidth="1"/>
    <col min="256" max="256" width="15.26953125" style="10" customWidth="1"/>
    <col min="257" max="257" width="71.08984375" style="10" customWidth="1"/>
    <col min="258" max="258" width="21.7265625" style="10" customWidth="1"/>
    <col min="259" max="259" width="42.6328125" style="10" customWidth="1"/>
    <col min="260" max="260" width="8.453125" style="10" customWidth="1"/>
    <col min="261" max="261" width="30.7265625" style="10" customWidth="1"/>
    <col min="262" max="262" width="5" style="10" customWidth="1"/>
    <col min="263" max="263" width="13.7265625" style="10" customWidth="1"/>
    <col min="264" max="264" width="49.90625" style="10" customWidth="1"/>
    <col min="265" max="266" width="9.7265625" style="10" customWidth="1"/>
    <col min="267" max="267" width="10.36328125" style="10" customWidth="1"/>
    <col min="268" max="269" width="11.6328125" style="10" customWidth="1"/>
    <col min="270" max="270" width="8.453125" style="10" customWidth="1"/>
    <col min="271" max="271" width="18.90625" style="10" customWidth="1"/>
    <col min="272" max="509" width="9" style="10"/>
    <col min="510" max="511" width="6.36328125" style="10" customWidth="1"/>
    <col min="512" max="512" width="15.26953125" style="10" customWidth="1"/>
    <col min="513" max="513" width="71.08984375" style="10" customWidth="1"/>
    <col min="514" max="514" width="21.7265625" style="10" customWidth="1"/>
    <col min="515" max="515" width="42.6328125" style="10" customWidth="1"/>
    <col min="516" max="516" width="8.453125" style="10" customWidth="1"/>
    <col min="517" max="517" width="30.7265625" style="10" customWidth="1"/>
    <col min="518" max="518" width="5" style="10" customWidth="1"/>
    <col min="519" max="519" width="13.7265625" style="10" customWidth="1"/>
    <col min="520" max="520" width="49.90625" style="10" customWidth="1"/>
    <col min="521" max="522" width="9.7265625" style="10" customWidth="1"/>
    <col min="523" max="523" width="10.36328125" style="10" customWidth="1"/>
    <col min="524" max="525" width="11.6328125" style="10" customWidth="1"/>
    <col min="526" max="526" width="8.453125" style="10" customWidth="1"/>
    <col min="527" max="527" width="18.90625" style="10" customWidth="1"/>
    <col min="528" max="765" width="9" style="10"/>
    <col min="766" max="767" width="6.36328125" style="10" customWidth="1"/>
    <col min="768" max="768" width="15.26953125" style="10" customWidth="1"/>
    <col min="769" max="769" width="71.08984375" style="10" customWidth="1"/>
    <col min="770" max="770" width="21.7265625" style="10" customWidth="1"/>
    <col min="771" max="771" width="42.6328125" style="10" customWidth="1"/>
    <col min="772" max="772" width="8.453125" style="10" customWidth="1"/>
    <col min="773" max="773" width="30.7265625" style="10" customWidth="1"/>
    <col min="774" max="774" width="5" style="10" customWidth="1"/>
    <col min="775" max="775" width="13.7265625" style="10" customWidth="1"/>
    <col min="776" max="776" width="49.90625" style="10" customWidth="1"/>
    <col min="777" max="778" width="9.7265625" style="10" customWidth="1"/>
    <col min="779" max="779" width="10.36328125" style="10" customWidth="1"/>
    <col min="780" max="781" width="11.6328125" style="10" customWidth="1"/>
    <col min="782" max="782" width="8.453125" style="10" customWidth="1"/>
    <col min="783" max="783" width="18.90625" style="10" customWidth="1"/>
    <col min="784" max="1021" width="9" style="10"/>
    <col min="1022" max="1023" width="6.36328125" style="10" customWidth="1"/>
    <col min="1024" max="1024" width="15.26953125" style="10" customWidth="1"/>
    <col min="1025" max="1025" width="71.08984375" style="10" customWidth="1"/>
    <col min="1026" max="1026" width="21.7265625" style="10" customWidth="1"/>
    <col min="1027" max="1027" width="42.6328125" style="10" customWidth="1"/>
    <col min="1028" max="1028" width="8.453125" style="10" customWidth="1"/>
    <col min="1029" max="1029" width="30.7265625" style="10" customWidth="1"/>
    <col min="1030" max="1030" width="5" style="10" customWidth="1"/>
    <col min="1031" max="1031" width="13.7265625" style="10" customWidth="1"/>
    <col min="1032" max="1032" width="49.90625" style="10" customWidth="1"/>
    <col min="1033" max="1034" width="9.7265625" style="10" customWidth="1"/>
    <col min="1035" max="1035" width="10.36328125" style="10" customWidth="1"/>
    <col min="1036" max="1037" width="11.6328125" style="10" customWidth="1"/>
    <col min="1038" max="1038" width="8.453125" style="10" customWidth="1"/>
    <col min="1039" max="1039" width="18.90625" style="10" customWidth="1"/>
    <col min="1040" max="1277" width="9" style="10"/>
    <col min="1278" max="1279" width="6.36328125" style="10" customWidth="1"/>
    <col min="1280" max="1280" width="15.26953125" style="10" customWidth="1"/>
    <col min="1281" max="1281" width="71.08984375" style="10" customWidth="1"/>
    <col min="1282" max="1282" width="21.7265625" style="10" customWidth="1"/>
    <col min="1283" max="1283" width="42.6328125" style="10" customWidth="1"/>
    <col min="1284" max="1284" width="8.453125" style="10" customWidth="1"/>
    <col min="1285" max="1285" width="30.7265625" style="10" customWidth="1"/>
    <col min="1286" max="1286" width="5" style="10" customWidth="1"/>
    <col min="1287" max="1287" width="13.7265625" style="10" customWidth="1"/>
    <col min="1288" max="1288" width="49.90625" style="10" customWidth="1"/>
    <col min="1289" max="1290" width="9.7265625" style="10" customWidth="1"/>
    <col min="1291" max="1291" width="10.36328125" style="10" customWidth="1"/>
    <col min="1292" max="1293" width="11.6328125" style="10" customWidth="1"/>
    <col min="1294" max="1294" width="8.453125" style="10" customWidth="1"/>
    <col min="1295" max="1295" width="18.90625" style="10" customWidth="1"/>
    <col min="1296" max="1533" width="9" style="10"/>
    <col min="1534" max="1535" width="6.36328125" style="10" customWidth="1"/>
    <col min="1536" max="1536" width="15.26953125" style="10" customWidth="1"/>
    <col min="1537" max="1537" width="71.08984375" style="10" customWidth="1"/>
    <col min="1538" max="1538" width="21.7265625" style="10" customWidth="1"/>
    <col min="1539" max="1539" width="42.6328125" style="10" customWidth="1"/>
    <col min="1540" max="1540" width="8.453125" style="10" customWidth="1"/>
    <col min="1541" max="1541" width="30.7265625" style="10" customWidth="1"/>
    <col min="1542" max="1542" width="5" style="10" customWidth="1"/>
    <col min="1543" max="1543" width="13.7265625" style="10" customWidth="1"/>
    <col min="1544" max="1544" width="49.90625" style="10" customWidth="1"/>
    <col min="1545" max="1546" width="9.7265625" style="10" customWidth="1"/>
    <col min="1547" max="1547" width="10.36328125" style="10" customWidth="1"/>
    <col min="1548" max="1549" width="11.6328125" style="10" customWidth="1"/>
    <col min="1550" max="1550" width="8.453125" style="10" customWidth="1"/>
    <col min="1551" max="1551" width="18.90625" style="10" customWidth="1"/>
    <col min="1552" max="1789" width="9" style="10"/>
    <col min="1790" max="1791" width="6.36328125" style="10" customWidth="1"/>
    <col min="1792" max="1792" width="15.26953125" style="10" customWidth="1"/>
    <col min="1793" max="1793" width="71.08984375" style="10" customWidth="1"/>
    <col min="1794" max="1794" width="21.7265625" style="10" customWidth="1"/>
    <col min="1795" max="1795" width="42.6328125" style="10" customWidth="1"/>
    <col min="1796" max="1796" width="8.453125" style="10" customWidth="1"/>
    <col min="1797" max="1797" width="30.7265625" style="10" customWidth="1"/>
    <col min="1798" max="1798" width="5" style="10" customWidth="1"/>
    <col min="1799" max="1799" width="13.7265625" style="10" customWidth="1"/>
    <col min="1800" max="1800" width="49.90625" style="10" customWidth="1"/>
    <col min="1801" max="1802" width="9.7265625" style="10" customWidth="1"/>
    <col min="1803" max="1803" width="10.36328125" style="10" customWidth="1"/>
    <col min="1804" max="1805" width="11.6328125" style="10" customWidth="1"/>
    <col min="1806" max="1806" width="8.453125" style="10" customWidth="1"/>
    <col min="1807" max="1807" width="18.90625" style="10" customWidth="1"/>
    <col min="1808" max="2045" width="9" style="10"/>
    <col min="2046" max="2047" width="6.36328125" style="10" customWidth="1"/>
    <col min="2048" max="2048" width="15.26953125" style="10" customWidth="1"/>
    <col min="2049" max="2049" width="71.08984375" style="10" customWidth="1"/>
    <col min="2050" max="2050" width="21.7265625" style="10" customWidth="1"/>
    <col min="2051" max="2051" width="42.6328125" style="10" customWidth="1"/>
    <col min="2052" max="2052" width="8.453125" style="10" customWidth="1"/>
    <col min="2053" max="2053" width="30.7265625" style="10" customWidth="1"/>
    <col min="2054" max="2054" width="5" style="10" customWidth="1"/>
    <col min="2055" max="2055" width="13.7265625" style="10" customWidth="1"/>
    <col min="2056" max="2056" width="49.90625" style="10" customWidth="1"/>
    <col min="2057" max="2058" width="9.7265625" style="10" customWidth="1"/>
    <col min="2059" max="2059" width="10.36328125" style="10" customWidth="1"/>
    <col min="2060" max="2061" width="11.6328125" style="10" customWidth="1"/>
    <col min="2062" max="2062" width="8.453125" style="10" customWidth="1"/>
    <col min="2063" max="2063" width="18.90625" style="10" customWidth="1"/>
    <col min="2064" max="2301" width="9" style="10"/>
    <col min="2302" max="2303" width="6.36328125" style="10" customWidth="1"/>
    <col min="2304" max="2304" width="15.26953125" style="10" customWidth="1"/>
    <col min="2305" max="2305" width="71.08984375" style="10" customWidth="1"/>
    <col min="2306" max="2306" width="21.7265625" style="10" customWidth="1"/>
    <col min="2307" max="2307" width="42.6328125" style="10" customWidth="1"/>
    <col min="2308" max="2308" width="8.453125" style="10" customWidth="1"/>
    <col min="2309" max="2309" width="30.7265625" style="10" customWidth="1"/>
    <col min="2310" max="2310" width="5" style="10" customWidth="1"/>
    <col min="2311" max="2311" width="13.7265625" style="10" customWidth="1"/>
    <col min="2312" max="2312" width="49.90625" style="10" customWidth="1"/>
    <col min="2313" max="2314" width="9.7265625" style="10" customWidth="1"/>
    <col min="2315" max="2315" width="10.36328125" style="10" customWidth="1"/>
    <col min="2316" max="2317" width="11.6328125" style="10" customWidth="1"/>
    <col min="2318" max="2318" width="8.453125" style="10" customWidth="1"/>
    <col min="2319" max="2319" width="18.90625" style="10" customWidth="1"/>
    <col min="2320" max="2557" width="9" style="10"/>
    <col min="2558" max="2559" width="6.36328125" style="10" customWidth="1"/>
    <col min="2560" max="2560" width="15.26953125" style="10" customWidth="1"/>
    <col min="2561" max="2561" width="71.08984375" style="10" customWidth="1"/>
    <col min="2562" max="2562" width="21.7265625" style="10" customWidth="1"/>
    <col min="2563" max="2563" width="42.6328125" style="10" customWidth="1"/>
    <col min="2564" max="2564" width="8.453125" style="10" customWidth="1"/>
    <col min="2565" max="2565" width="30.7265625" style="10" customWidth="1"/>
    <col min="2566" max="2566" width="5" style="10" customWidth="1"/>
    <col min="2567" max="2567" width="13.7265625" style="10" customWidth="1"/>
    <col min="2568" max="2568" width="49.90625" style="10" customWidth="1"/>
    <col min="2569" max="2570" width="9.7265625" style="10" customWidth="1"/>
    <col min="2571" max="2571" width="10.36328125" style="10" customWidth="1"/>
    <col min="2572" max="2573" width="11.6328125" style="10" customWidth="1"/>
    <col min="2574" max="2574" width="8.453125" style="10" customWidth="1"/>
    <col min="2575" max="2575" width="18.90625" style="10" customWidth="1"/>
    <col min="2576" max="2813" width="9" style="10"/>
    <col min="2814" max="2815" width="6.36328125" style="10" customWidth="1"/>
    <col min="2816" max="2816" width="15.26953125" style="10" customWidth="1"/>
    <col min="2817" max="2817" width="71.08984375" style="10" customWidth="1"/>
    <col min="2818" max="2818" width="21.7265625" style="10" customWidth="1"/>
    <col min="2819" max="2819" width="42.6328125" style="10" customWidth="1"/>
    <col min="2820" max="2820" width="8.453125" style="10" customWidth="1"/>
    <col min="2821" max="2821" width="30.7265625" style="10" customWidth="1"/>
    <col min="2822" max="2822" width="5" style="10" customWidth="1"/>
    <col min="2823" max="2823" width="13.7265625" style="10" customWidth="1"/>
    <col min="2824" max="2824" width="49.90625" style="10" customWidth="1"/>
    <col min="2825" max="2826" width="9.7265625" style="10" customWidth="1"/>
    <col min="2827" max="2827" width="10.36328125" style="10" customWidth="1"/>
    <col min="2828" max="2829" width="11.6328125" style="10" customWidth="1"/>
    <col min="2830" max="2830" width="8.453125" style="10" customWidth="1"/>
    <col min="2831" max="2831" width="18.90625" style="10" customWidth="1"/>
    <col min="2832" max="3069" width="9" style="10"/>
    <col min="3070" max="3071" width="6.36328125" style="10" customWidth="1"/>
    <col min="3072" max="3072" width="15.26953125" style="10" customWidth="1"/>
    <col min="3073" max="3073" width="71.08984375" style="10" customWidth="1"/>
    <col min="3074" max="3074" width="21.7265625" style="10" customWidth="1"/>
    <col min="3075" max="3075" width="42.6328125" style="10" customWidth="1"/>
    <col min="3076" max="3076" width="8.453125" style="10" customWidth="1"/>
    <col min="3077" max="3077" width="30.7265625" style="10" customWidth="1"/>
    <col min="3078" max="3078" width="5" style="10" customWidth="1"/>
    <col min="3079" max="3079" width="13.7265625" style="10" customWidth="1"/>
    <col min="3080" max="3080" width="49.90625" style="10" customWidth="1"/>
    <col min="3081" max="3082" width="9.7265625" style="10" customWidth="1"/>
    <col min="3083" max="3083" width="10.36328125" style="10" customWidth="1"/>
    <col min="3084" max="3085" width="11.6328125" style="10" customWidth="1"/>
    <col min="3086" max="3086" width="8.453125" style="10" customWidth="1"/>
    <col min="3087" max="3087" width="18.90625" style="10" customWidth="1"/>
    <col min="3088" max="3325" width="9" style="10"/>
    <col min="3326" max="3327" width="6.36328125" style="10" customWidth="1"/>
    <col min="3328" max="3328" width="15.26953125" style="10" customWidth="1"/>
    <col min="3329" max="3329" width="71.08984375" style="10" customWidth="1"/>
    <col min="3330" max="3330" width="21.7265625" style="10" customWidth="1"/>
    <col min="3331" max="3331" width="42.6328125" style="10" customWidth="1"/>
    <col min="3332" max="3332" width="8.453125" style="10" customWidth="1"/>
    <col min="3333" max="3333" width="30.7265625" style="10" customWidth="1"/>
    <col min="3334" max="3334" width="5" style="10" customWidth="1"/>
    <col min="3335" max="3335" width="13.7265625" style="10" customWidth="1"/>
    <col min="3336" max="3336" width="49.90625" style="10" customWidth="1"/>
    <col min="3337" max="3338" width="9.7265625" style="10" customWidth="1"/>
    <col min="3339" max="3339" width="10.36328125" style="10" customWidth="1"/>
    <col min="3340" max="3341" width="11.6328125" style="10" customWidth="1"/>
    <col min="3342" max="3342" width="8.453125" style="10" customWidth="1"/>
    <col min="3343" max="3343" width="18.90625" style="10" customWidth="1"/>
    <col min="3344" max="3581" width="9" style="10"/>
    <col min="3582" max="3583" width="6.36328125" style="10" customWidth="1"/>
    <col min="3584" max="3584" width="15.26953125" style="10" customWidth="1"/>
    <col min="3585" max="3585" width="71.08984375" style="10" customWidth="1"/>
    <col min="3586" max="3586" width="21.7265625" style="10" customWidth="1"/>
    <col min="3587" max="3587" width="42.6328125" style="10" customWidth="1"/>
    <col min="3588" max="3588" width="8.453125" style="10" customWidth="1"/>
    <col min="3589" max="3589" width="30.7265625" style="10" customWidth="1"/>
    <col min="3590" max="3590" width="5" style="10" customWidth="1"/>
    <col min="3591" max="3591" width="13.7265625" style="10" customWidth="1"/>
    <col min="3592" max="3592" width="49.90625" style="10" customWidth="1"/>
    <col min="3593" max="3594" width="9.7265625" style="10" customWidth="1"/>
    <col min="3595" max="3595" width="10.36328125" style="10" customWidth="1"/>
    <col min="3596" max="3597" width="11.6328125" style="10" customWidth="1"/>
    <col min="3598" max="3598" width="8.453125" style="10" customWidth="1"/>
    <col min="3599" max="3599" width="18.90625" style="10" customWidth="1"/>
    <col min="3600" max="3837" width="9" style="10"/>
    <col min="3838" max="3839" width="6.36328125" style="10" customWidth="1"/>
    <col min="3840" max="3840" width="15.26953125" style="10" customWidth="1"/>
    <col min="3841" max="3841" width="71.08984375" style="10" customWidth="1"/>
    <col min="3842" max="3842" width="21.7265625" style="10" customWidth="1"/>
    <col min="3843" max="3843" width="42.6328125" style="10" customWidth="1"/>
    <col min="3844" max="3844" width="8.453125" style="10" customWidth="1"/>
    <col min="3845" max="3845" width="30.7265625" style="10" customWidth="1"/>
    <col min="3846" max="3846" width="5" style="10" customWidth="1"/>
    <col min="3847" max="3847" width="13.7265625" style="10" customWidth="1"/>
    <col min="3848" max="3848" width="49.90625" style="10" customWidth="1"/>
    <col min="3849" max="3850" width="9.7265625" style="10" customWidth="1"/>
    <col min="3851" max="3851" width="10.36328125" style="10" customWidth="1"/>
    <col min="3852" max="3853" width="11.6328125" style="10" customWidth="1"/>
    <col min="3854" max="3854" width="8.453125" style="10" customWidth="1"/>
    <col min="3855" max="3855" width="18.90625" style="10" customWidth="1"/>
    <col min="3856" max="4093" width="9" style="10"/>
    <col min="4094" max="4095" width="6.36328125" style="10" customWidth="1"/>
    <col min="4096" max="4096" width="15.26953125" style="10" customWidth="1"/>
    <col min="4097" max="4097" width="71.08984375" style="10" customWidth="1"/>
    <col min="4098" max="4098" width="21.7265625" style="10" customWidth="1"/>
    <col min="4099" max="4099" width="42.6328125" style="10" customWidth="1"/>
    <col min="4100" max="4100" width="8.453125" style="10" customWidth="1"/>
    <col min="4101" max="4101" width="30.7265625" style="10" customWidth="1"/>
    <col min="4102" max="4102" width="5" style="10" customWidth="1"/>
    <col min="4103" max="4103" width="13.7265625" style="10" customWidth="1"/>
    <col min="4104" max="4104" width="49.90625" style="10" customWidth="1"/>
    <col min="4105" max="4106" width="9.7265625" style="10" customWidth="1"/>
    <col min="4107" max="4107" width="10.36328125" style="10" customWidth="1"/>
    <col min="4108" max="4109" width="11.6328125" style="10" customWidth="1"/>
    <col min="4110" max="4110" width="8.453125" style="10" customWidth="1"/>
    <col min="4111" max="4111" width="18.90625" style="10" customWidth="1"/>
    <col min="4112" max="4349" width="9" style="10"/>
    <col min="4350" max="4351" width="6.36328125" style="10" customWidth="1"/>
    <col min="4352" max="4352" width="15.26953125" style="10" customWidth="1"/>
    <col min="4353" max="4353" width="71.08984375" style="10" customWidth="1"/>
    <col min="4354" max="4354" width="21.7265625" style="10" customWidth="1"/>
    <col min="4355" max="4355" width="42.6328125" style="10" customWidth="1"/>
    <col min="4356" max="4356" width="8.453125" style="10" customWidth="1"/>
    <col min="4357" max="4357" width="30.7265625" style="10" customWidth="1"/>
    <col min="4358" max="4358" width="5" style="10" customWidth="1"/>
    <col min="4359" max="4359" width="13.7265625" style="10" customWidth="1"/>
    <col min="4360" max="4360" width="49.90625" style="10" customWidth="1"/>
    <col min="4361" max="4362" width="9.7265625" style="10" customWidth="1"/>
    <col min="4363" max="4363" width="10.36328125" style="10" customWidth="1"/>
    <col min="4364" max="4365" width="11.6328125" style="10" customWidth="1"/>
    <col min="4366" max="4366" width="8.453125" style="10" customWidth="1"/>
    <col min="4367" max="4367" width="18.90625" style="10" customWidth="1"/>
    <col min="4368" max="4605" width="9" style="10"/>
    <col min="4606" max="4607" width="6.36328125" style="10" customWidth="1"/>
    <col min="4608" max="4608" width="15.26953125" style="10" customWidth="1"/>
    <col min="4609" max="4609" width="71.08984375" style="10" customWidth="1"/>
    <col min="4610" max="4610" width="21.7265625" style="10" customWidth="1"/>
    <col min="4611" max="4611" width="42.6328125" style="10" customWidth="1"/>
    <col min="4612" max="4612" width="8.453125" style="10" customWidth="1"/>
    <col min="4613" max="4613" width="30.7265625" style="10" customWidth="1"/>
    <col min="4614" max="4614" width="5" style="10" customWidth="1"/>
    <col min="4615" max="4615" width="13.7265625" style="10" customWidth="1"/>
    <col min="4616" max="4616" width="49.90625" style="10" customWidth="1"/>
    <col min="4617" max="4618" width="9.7265625" style="10" customWidth="1"/>
    <col min="4619" max="4619" width="10.36328125" style="10" customWidth="1"/>
    <col min="4620" max="4621" width="11.6328125" style="10" customWidth="1"/>
    <col min="4622" max="4622" width="8.453125" style="10" customWidth="1"/>
    <col min="4623" max="4623" width="18.90625" style="10" customWidth="1"/>
    <col min="4624" max="4861" width="9" style="10"/>
    <col min="4862" max="4863" width="6.36328125" style="10" customWidth="1"/>
    <col min="4864" max="4864" width="15.26953125" style="10" customWidth="1"/>
    <col min="4865" max="4865" width="71.08984375" style="10" customWidth="1"/>
    <col min="4866" max="4866" width="21.7265625" style="10" customWidth="1"/>
    <col min="4867" max="4867" width="42.6328125" style="10" customWidth="1"/>
    <col min="4868" max="4868" width="8.453125" style="10" customWidth="1"/>
    <col min="4869" max="4869" width="30.7265625" style="10" customWidth="1"/>
    <col min="4870" max="4870" width="5" style="10" customWidth="1"/>
    <col min="4871" max="4871" width="13.7265625" style="10" customWidth="1"/>
    <col min="4872" max="4872" width="49.90625" style="10" customWidth="1"/>
    <col min="4873" max="4874" width="9.7265625" style="10" customWidth="1"/>
    <col min="4875" max="4875" width="10.36328125" style="10" customWidth="1"/>
    <col min="4876" max="4877" width="11.6328125" style="10" customWidth="1"/>
    <col min="4878" max="4878" width="8.453125" style="10" customWidth="1"/>
    <col min="4879" max="4879" width="18.90625" style="10" customWidth="1"/>
    <col min="4880" max="5117" width="9" style="10"/>
    <col min="5118" max="5119" width="6.36328125" style="10" customWidth="1"/>
    <col min="5120" max="5120" width="15.26953125" style="10" customWidth="1"/>
    <col min="5121" max="5121" width="71.08984375" style="10" customWidth="1"/>
    <col min="5122" max="5122" width="21.7265625" style="10" customWidth="1"/>
    <col min="5123" max="5123" width="42.6328125" style="10" customWidth="1"/>
    <col min="5124" max="5124" width="8.453125" style="10" customWidth="1"/>
    <col min="5125" max="5125" width="30.7265625" style="10" customWidth="1"/>
    <col min="5126" max="5126" width="5" style="10" customWidth="1"/>
    <col min="5127" max="5127" width="13.7265625" style="10" customWidth="1"/>
    <col min="5128" max="5128" width="49.90625" style="10" customWidth="1"/>
    <col min="5129" max="5130" width="9.7265625" style="10" customWidth="1"/>
    <col min="5131" max="5131" width="10.36328125" style="10" customWidth="1"/>
    <col min="5132" max="5133" width="11.6328125" style="10" customWidth="1"/>
    <col min="5134" max="5134" width="8.453125" style="10" customWidth="1"/>
    <col min="5135" max="5135" width="18.90625" style="10" customWidth="1"/>
    <col min="5136" max="5373" width="9" style="10"/>
    <col min="5374" max="5375" width="6.36328125" style="10" customWidth="1"/>
    <col min="5376" max="5376" width="15.26953125" style="10" customWidth="1"/>
    <col min="5377" max="5377" width="71.08984375" style="10" customWidth="1"/>
    <col min="5378" max="5378" width="21.7265625" style="10" customWidth="1"/>
    <col min="5379" max="5379" width="42.6328125" style="10" customWidth="1"/>
    <col min="5380" max="5380" width="8.453125" style="10" customWidth="1"/>
    <col min="5381" max="5381" width="30.7265625" style="10" customWidth="1"/>
    <col min="5382" max="5382" width="5" style="10" customWidth="1"/>
    <col min="5383" max="5383" width="13.7265625" style="10" customWidth="1"/>
    <col min="5384" max="5384" width="49.90625" style="10" customWidth="1"/>
    <col min="5385" max="5386" width="9.7265625" style="10" customWidth="1"/>
    <col min="5387" max="5387" width="10.36328125" style="10" customWidth="1"/>
    <col min="5388" max="5389" width="11.6328125" style="10" customWidth="1"/>
    <col min="5390" max="5390" width="8.453125" style="10" customWidth="1"/>
    <col min="5391" max="5391" width="18.90625" style="10" customWidth="1"/>
    <col min="5392" max="5629" width="9" style="10"/>
    <col min="5630" max="5631" width="6.36328125" style="10" customWidth="1"/>
    <col min="5632" max="5632" width="15.26953125" style="10" customWidth="1"/>
    <col min="5633" max="5633" width="71.08984375" style="10" customWidth="1"/>
    <col min="5634" max="5634" width="21.7265625" style="10" customWidth="1"/>
    <col min="5635" max="5635" width="42.6328125" style="10" customWidth="1"/>
    <col min="5636" max="5636" width="8.453125" style="10" customWidth="1"/>
    <col min="5637" max="5637" width="30.7265625" style="10" customWidth="1"/>
    <col min="5638" max="5638" width="5" style="10" customWidth="1"/>
    <col min="5639" max="5639" width="13.7265625" style="10" customWidth="1"/>
    <col min="5640" max="5640" width="49.90625" style="10" customWidth="1"/>
    <col min="5641" max="5642" width="9.7265625" style="10" customWidth="1"/>
    <col min="5643" max="5643" width="10.36328125" style="10" customWidth="1"/>
    <col min="5644" max="5645" width="11.6328125" style="10" customWidth="1"/>
    <col min="5646" max="5646" width="8.453125" style="10" customWidth="1"/>
    <col min="5647" max="5647" width="18.90625" style="10" customWidth="1"/>
    <col min="5648" max="5885" width="9" style="10"/>
    <col min="5886" max="5887" width="6.36328125" style="10" customWidth="1"/>
    <col min="5888" max="5888" width="15.26953125" style="10" customWidth="1"/>
    <col min="5889" max="5889" width="71.08984375" style="10" customWidth="1"/>
    <col min="5890" max="5890" width="21.7265625" style="10" customWidth="1"/>
    <col min="5891" max="5891" width="42.6328125" style="10" customWidth="1"/>
    <col min="5892" max="5892" width="8.453125" style="10" customWidth="1"/>
    <col min="5893" max="5893" width="30.7265625" style="10" customWidth="1"/>
    <col min="5894" max="5894" width="5" style="10" customWidth="1"/>
    <col min="5895" max="5895" width="13.7265625" style="10" customWidth="1"/>
    <col min="5896" max="5896" width="49.90625" style="10" customWidth="1"/>
    <col min="5897" max="5898" width="9.7265625" style="10" customWidth="1"/>
    <col min="5899" max="5899" width="10.36328125" style="10" customWidth="1"/>
    <col min="5900" max="5901" width="11.6328125" style="10" customWidth="1"/>
    <col min="5902" max="5902" width="8.453125" style="10" customWidth="1"/>
    <col min="5903" max="5903" width="18.90625" style="10" customWidth="1"/>
    <col min="5904" max="6141" width="9" style="10"/>
    <col min="6142" max="6143" width="6.36328125" style="10" customWidth="1"/>
    <col min="6144" max="6144" width="15.26953125" style="10" customWidth="1"/>
    <col min="6145" max="6145" width="71.08984375" style="10" customWidth="1"/>
    <col min="6146" max="6146" width="21.7265625" style="10" customWidth="1"/>
    <col min="6147" max="6147" width="42.6328125" style="10" customWidth="1"/>
    <col min="6148" max="6148" width="8.453125" style="10" customWidth="1"/>
    <col min="6149" max="6149" width="30.7265625" style="10" customWidth="1"/>
    <col min="6150" max="6150" width="5" style="10" customWidth="1"/>
    <col min="6151" max="6151" width="13.7265625" style="10" customWidth="1"/>
    <col min="6152" max="6152" width="49.90625" style="10" customWidth="1"/>
    <col min="6153" max="6154" width="9.7265625" style="10" customWidth="1"/>
    <col min="6155" max="6155" width="10.36328125" style="10" customWidth="1"/>
    <col min="6156" max="6157" width="11.6328125" style="10" customWidth="1"/>
    <col min="6158" max="6158" width="8.453125" style="10" customWidth="1"/>
    <col min="6159" max="6159" width="18.90625" style="10" customWidth="1"/>
    <col min="6160" max="6397" width="9" style="10"/>
    <col min="6398" max="6399" width="6.36328125" style="10" customWidth="1"/>
    <col min="6400" max="6400" width="15.26953125" style="10" customWidth="1"/>
    <col min="6401" max="6401" width="71.08984375" style="10" customWidth="1"/>
    <col min="6402" max="6402" width="21.7265625" style="10" customWidth="1"/>
    <col min="6403" max="6403" width="42.6328125" style="10" customWidth="1"/>
    <col min="6404" max="6404" width="8.453125" style="10" customWidth="1"/>
    <col min="6405" max="6405" width="30.7265625" style="10" customWidth="1"/>
    <col min="6406" max="6406" width="5" style="10" customWidth="1"/>
    <col min="6407" max="6407" width="13.7265625" style="10" customWidth="1"/>
    <col min="6408" max="6408" width="49.90625" style="10" customWidth="1"/>
    <col min="6409" max="6410" width="9.7265625" style="10" customWidth="1"/>
    <col min="6411" max="6411" width="10.36328125" style="10" customWidth="1"/>
    <col min="6412" max="6413" width="11.6328125" style="10" customWidth="1"/>
    <col min="6414" max="6414" width="8.453125" style="10" customWidth="1"/>
    <col min="6415" max="6415" width="18.90625" style="10" customWidth="1"/>
    <col min="6416" max="6653" width="9" style="10"/>
    <col min="6654" max="6655" width="6.36328125" style="10" customWidth="1"/>
    <col min="6656" max="6656" width="15.26953125" style="10" customWidth="1"/>
    <col min="6657" max="6657" width="71.08984375" style="10" customWidth="1"/>
    <col min="6658" max="6658" width="21.7265625" style="10" customWidth="1"/>
    <col min="6659" max="6659" width="42.6328125" style="10" customWidth="1"/>
    <col min="6660" max="6660" width="8.453125" style="10" customWidth="1"/>
    <col min="6661" max="6661" width="30.7265625" style="10" customWidth="1"/>
    <col min="6662" max="6662" width="5" style="10" customWidth="1"/>
    <col min="6663" max="6663" width="13.7265625" style="10" customWidth="1"/>
    <col min="6664" max="6664" width="49.90625" style="10" customWidth="1"/>
    <col min="6665" max="6666" width="9.7265625" style="10" customWidth="1"/>
    <col min="6667" max="6667" width="10.36328125" style="10" customWidth="1"/>
    <col min="6668" max="6669" width="11.6328125" style="10" customWidth="1"/>
    <col min="6670" max="6670" width="8.453125" style="10" customWidth="1"/>
    <col min="6671" max="6671" width="18.90625" style="10" customWidth="1"/>
    <col min="6672" max="6909" width="9" style="10"/>
    <col min="6910" max="6911" width="6.36328125" style="10" customWidth="1"/>
    <col min="6912" max="6912" width="15.26953125" style="10" customWidth="1"/>
    <col min="6913" max="6913" width="71.08984375" style="10" customWidth="1"/>
    <col min="6914" max="6914" width="21.7265625" style="10" customWidth="1"/>
    <col min="6915" max="6915" width="42.6328125" style="10" customWidth="1"/>
    <col min="6916" max="6916" width="8.453125" style="10" customWidth="1"/>
    <col min="6917" max="6917" width="30.7265625" style="10" customWidth="1"/>
    <col min="6918" max="6918" width="5" style="10" customWidth="1"/>
    <col min="6919" max="6919" width="13.7265625" style="10" customWidth="1"/>
    <col min="6920" max="6920" width="49.90625" style="10" customWidth="1"/>
    <col min="6921" max="6922" width="9.7265625" style="10" customWidth="1"/>
    <col min="6923" max="6923" width="10.36328125" style="10" customWidth="1"/>
    <col min="6924" max="6925" width="11.6328125" style="10" customWidth="1"/>
    <col min="6926" max="6926" width="8.453125" style="10" customWidth="1"/>
    <col min="6927" max="6927" width="18.90625" style="10" customWidth="1"/>
    <col min="6928" max="7165" width="9" style="10"/>
    <col min="7166" max="7167" width="6.36328125" style="10" customWidth="1"/>
    <col min="7168" max="7168" width="15.26953125" style="10" customWidth="1"/>
    <col min="7169" max="7169" width="71.08984375" style="10" customWidth="1"/>
    <col min="7170" max="7170" width="21.7265625" style="10" customWidth="1"/>
    <col min="7171" max="7171" width="42.6328125" style="10" customWidth="1"/>
    <col min="7172" max="7172" width="8.453125" style="10" customWidth="1"/>
    <col min="7173" max="7173" width="30.7265625" style="10" customWidth="1"/>
    <col min="7174" max="7174" width="5" style="10" customWidth="1"/>
    <col min="7175" max="7175" width="13.7265625" style="10" customWidth="1"/>
    <col min="7176" max="7176" width="49.90625" style="10" customWidth="1"/>
    <col min="7177" max="7178" width="9.7265625" style="10" customWidth="1"/>
    <col min="7179" max="7179" width="10.36328125" style="10" customWidth="1"/>
    <col min="7180" max="7181" width="11.6328125" style="10" customWidth="1"/>
    <col min="7182" max="7182" width="8.453125" style="10" customWidth="1"/>
    <col min="7183" max="7183" width="18.90625" style="10" customWidth="1"/>
    <col min="7184" max="7421" width="9" style="10"/>
    <col min="7422" max="7423" width="6.36328125" style="10" customWidth="1"/>
    <col min="7424" max="7424" width="15.26953125" style="10" customWidth="1"/>
    <col min="7425" max="7425" width="71.08984375" style="10" customWidth="1"/>
    <col min="7426" max="7426" width="21.7265625" style="10" customWidth="1"/>
    <col min="7427" max="7427" width="42.6328125" style="10" customWidth="1"/>
    <col min="7428" max="7428" width="8.453125" style="10" customWidth="1"/>
    <col min="7429" max="7429" width="30.7265625" style="10" customWidth="1"/>
    <col min="7430" max="7430" width="5" style="10" customWidth="1"/>
    <col min="7431" max="7431" width="13.7265625" style="10" customWidth="1"/>
    <col min="7432" max="7432" width="49.90625" style="10" customWidth="1"/>
    <col min="7433" max="7434" width="9.7265625" style="10" customWidth="1"/>
    <col min="7435" max="7435" width="10.36328125" style="10" customWidth="1"/>
    <col min="7436" max="7437" width="11.6328125" style="10" customWidth="1"/>
    <col min="7438" max="7438" width="8.453125" style="10" customWidth="1"/>
    <col min="7439" max="7439" width="18.90625" style="10" customWidth="1"/>
    <col min="7440" max="7677" width="9" style="10"/>
    <col min="7678" max="7679" width="6.36328125" style="10" customWidth="1"/>
    <col min="7680" max="7680" width="15.26953125" style="10" customWidth="1"/>
    <col min="7681" max="7681" width="71.08984375" style="10" customWidth="1"/>
    <col min="7682" max="7682" width="21.7265625" style="10" customWidth="1"/>
    <col min="7683" max="7683" width="42.6328125" style="10" customWidth="1"/>
    <col min="7684" max="7684" width="8.453125" style="10" customWidth="1"/>
    <col min="7685" max="7685" width="30.7265625" style="10" customWidth="1"/>
    <col min="7686" max="7686" width="5" style="10" customWidth="1"/>
    <col min="7687" max="7687" width="13.7265625" style="10" customWidth="1"/>
    <col min="7688" max="7688" width="49.90625" style="10" customWidth="1"/>
    <col min="7689" max="7690" width="9.7265625" style="10" customWidth="1"/>
    <col min="7691" max="7691" width="10.36328125" style="10" customWidth="1"/>
    <col min="7692" max="7693" width="11.6328125" style="10" customWidth="1"/>
    <col min="7694" max="7694" width="8.453125" style="10" customWidth="1"/>
    <col min="7695" max="7695" width="18.90625" style="10" customWidth="1"/>
    <col min="7696" max="7933" width="9" style="10"/>
    <col min="7934" max="7935" width="6.36328125" style="10" customWidth="1"/>
    <col min="7936" max="7936" width="15.26953125" style="10" customWidth="1"/>
    <col min="7937" max="7937" width="71.08984375" style="10" customWidth="1"/>
    <col min="7938" max="7938" width="21.7265625" style="10" customWidth="1"/>
    <col min="7939" max="7939" width="42.6328125" style="10" customWidth="1"/>
    <col min="7940" max="7940" width="8.453125" style="10" customWidth="1"/>
    <col min="7941" max="7941" width="30.7265625" style="10" customWidth="1"/>
    <col min="7942" max="7942" width="5" style="10" customWidth="1"/>
    <col min="7943" max="7943" width="13.7265625" style="10" customWidth="1"/>
    <col min="7944" max="7944" width="49.90625" style="10" customWidth="1"/>
    <col min="7945" max="7946" width="9.7265625" style="10" customWidth="1"/>
    <col min="7947" max="7947" width="10.36328125" style="10" customWidth="1"/>
    <col min="7948" max="7949" width="11.6328125" style="10" customWidth="1"/>
    <col min="7950" max="7950" width="8.453125" style="10" customWidth="1"/>
    <col min="7951" max="7951" width="18.90625" style="10" customWidth="1"/>
    <col min="7952" max="8189" width="9" style="10"/>
    <col min="8190" max="8191" width="6.36328125" style="10" customWidth="1"/>
    <col min="8192" max="8192" width="15.26953125" style="10" customWidth="1"/>
    <col min="8193" max="8193" width="71.08984375" style="10" customWidth="1"/>
    <col min="8194" max="8194" width="21.7265625" style="10" customWidth="1"/>
    <col min="8195" max="8195" width="42.6328125" style="10" customWidth="1"/>
    <col min="8196" max="8196" width="8.453125" style="10" customWidth="1"/>
    <col min="8197" max="8197" width="30.7265625" style="10" customWidth="1"/>
    <col min="8198" max="8198" width="5" style="10" customWidth="1"/>
    <col min="8199" max="8199" width="13.7265625" style="10" customWidth="1"/>
    <col min="8200" max="8200" width="49.90625" style="10" customWidth="1"/>
    <col min="8201" max="8202" width="9.7265625" style="10" customWidth="1"/>
    <col min="8203" max="8203" width="10.36328125" style="10" customWidth="1"/>
    <col min="8204" max="8205" width="11.6328125" style="10" customWidth="1"/>
    <col min="8206" max="8206" width="8.453125" style="10" customWidth="1"/>
    <col min="8207" max="8207" width="18.90625" style="10" customWidth="1"/>
    <col min="8208" max="8445" width="9" style="10"/>
    <col min="8446" max="8447" width="6.36328125" style="10" customWidth="1"/>
    <col min="8448" max="8448" width="15.26953125" style="10" customWidth="1"/>
    <col min="8449" max="8449" width="71.08984375" style="10" customWidth="1"/>
    <col min="8450" max="8450" width="21.7265625" style="10" customWidth="1"/>
    <col min="8451" max="8451" width="42.6328125" style="10" customWidth="1"/>
    <col min="8452" max="8452" width="8.453125" style="10" customWidth="1"/>
    <col min="8453" max="8453" width="30.7265625" style="10" customWidth="1"/>
    <col min="8454" max="8454" width="5" style="10" customWidth="1"/>
    <col min="8455" max="8455" width="13.7265625" style="10" customWidth="1"/>
    <col min="8456" max="8456" width="49.90625" style="10" customWidth="1"/>
    <col min="8457" max="8458" width="9.7265625" style="10" customWidth="1"/>
    <col min="8459" max="8459" width="10.36328125" style="10" customWidth="1"/>
    <col min="8460" max="8461" width="11.6328125" style="10" customWidth="1"/>
    <col min="8462" max="8462" width="8.453125" style="10" customWidth="1"/>
    <col min="8463" max="8463" width="18.90625" style="10" customWidth="1"/>
    <col min="8464" max="8701" width="9" style="10"/>
    <col min="8702" max="8703" width="6.36328125" style="10" customWidth="1"/>
    <col min="8704" max="8704" width="15.26953125" style="10" customWidth="1"/>
    <col min="8705" max="8705" width="71.08984375" style="10" customWidth="1"/>
    <col min="8706" max="8706" width="21.7265625" style="10" customWidth="1"/>
    <col min="8707" max="8707" width="42.6328125" style="10" customWidth="1"/>
    <col min="8708" max="8708" width="8.453125" style="10" customWidth="1"/>
    <col min="8709" max="8709" width="30.7265625" style="10" customWidth="1"/>
    <col min="8710" max="8710" width="5" style="10" customWidth="1"/>
    <col min="8711" max="8711" width="13.7265625" style="10" customWidth="1"/>
    <col min="8712" max="8712" width="49.90625" style="10" customWidth="1"/>
    <col min="8713" max="8714" width="9.7265625" style="10" customWidth="1"/>
    <col min="8715" max="8715" width="10.36328125" style="10" customWidth="1"/>
    <col min="8716" max="8717" width="11.6328125" style="10" customWidth="1"/>
    <col min="8718" max="8718" width="8.453125" style="10" customWidth="1"/>
    <col min="8719" max="8719" width="18.90625" style="10" customWidth="1"/>
    <col min="8720" max="8957" width="9" style="10"/>
    <col min="8958" max="8959" width="6.36328125" style="10" customWidth="1"/>
    <col min="8960" max="8960" width="15.26953125" style="10" customWidth="1"/>
    <col min="8961" max="8961" width="71.08984375" style="10" customWidth="1"/>
    <col min="8962" max="8962" width="21.7265625" style="10" customWidth="1"/>
    <col min="8963" max="8963" width="42.6328125" style="10" customWidth="1"/>
    <col min="8964" max="8964" width="8.453125" style="10" customWidth="1"/>
    <col min="8965" max="8965" width="30.7265625" style="10" customWidth="1"/>
    <col min="8966" max="8966" width="5" style="10" customWidth="1"/>
    <col min="8967" max="8967" width="13.7265625" style="10" customWidth="1"/>
    <col min="8968" max="8968" width="49.90625" style="10" customWidth="1"/>
    <col min="8969" max="8970" width="9.7265625" style="10" customWidth="1"/>
    <col min="8971" max="8971" width="10.36328125" style="10" customWidth="1"/>
    <col min="8972" max="8973" width="11.6328125" style="10" customWidth="1"/>
    <col min="8974" max="8974" width="8.453125" style="10" customWidth="1"/>
    <col min="8975" max="8975" width="18.90625" style="10" customWidth="1"/>
    <col min="8976" max="9213" width="9" style="10"/>
    <col min="9214" max="9215" width="6.36328125" style="10" customWidth="1"/>
    <col min="9216" max="9216" width="15.26953125" style="10" customWidth="1"/>
    <col min="9217" max="9217" width="71.08984375" style="10" customWidth="1"/>
    <col min="9218" max="9218" width="21.7265625" style="10" customWidth="1"/>
    <col min="9219" max="9219" width="42.6328125" style="10" customWidth="1"/>
    <col min="9220" max="9220" width="8.453125" style="10" customWidth="1"/>
    <col min="9221" max="9221" width="30.7265625" style="10" customWidth="1"/>
    <col min="9222" max="9222" width="5" style="10" customWidth="1"/>
    <col min="9223" max="9223" width="13.7265625" style="10" customWidth="1"/>
    <col min="9224" max="9224" width="49.90625" style="10" customWidth="1"/>
    <col min="9225" max="9226" width="9.7265625" style="10" customWidth="1"/>
    <col min="9227" max="9227" width="10.36328125" style="10" customWidth="1"/>
    <col min="9228" max="9229" width="11.6328125" style="10" customWidth="1"/>
    <col min="9230" max="9230" width="8.453125" style="10" customWidth="1"/>
    <col min="9231" max="9231" width="18.90625" style="10" customWidth="1"/>
    <col min="9232" max="9469" width="9" style="10"/>
    <col min="9470" max="9471" width="6.36328125" style="10" customWidth="1"/>
    <col min="9472" max="9472" width="15.26953125" style="10" customWidth="1"/>
    <col min="9473" max="9473" width="71.08984375" style="10" customWidth="1"/>
    <col min="9474" max="9474" width="21.7265625" style="10" customWidth="1"/>
    <col min="9475" max="9475" width="42.6328125" style="10" customWidth="1"/>
    <col min="9476" max="9476" width="8.453125" style="10" customWidth="1"/>
    <col min="9477" max="9477" width="30.7265625" style="10" customWidth="1"/>
    <col min="9478" max="9478" width="5" style="10" customWidth="1"/>
    <col min="9479" max="9479" width="13.7265625" style="10" customWidth="1"/>
    <col min="9480" max="9480" width="49.90625" style="10" customWidth="1"/>
    <col min="9481" max="9482" width="9.7265625" style="10" customWidth="1"/>
    <col min="9483" max="9483" width="10.36328125" style="10" customWidth="1"/>
    <col min="9484" max="9485" width="11.6328125" style="10" customWidth="1"/>
    <col min="9486" max="9486" width="8.453125" style="10" customWidth="1"/>
    <col min="9487" max="9487" width="18.90625" style="10" customWidth="1"/>
    <col min="9488" max="9725" width="9" style="10"/>
    <col min="9726" max="9727" width="6.36328125" style="10" customWidth="1"/>
    <col min="9728" max="9728" width="15.26953125" style="10" customWidth="1"/>
    <col min="9729" max="9729" width="71.08984375" style="10" customWidth="1"/>
    <col min="9730" max="9730" width="21.7265625" style="10" customWidth="1"/>
    <col min="9731" max="9731" width="42.6328125" style="10" customWidth="1"/>
    <col min="9732" max="9732" width="8.453125" style="10" customWidth="1"/>
    <col min="9733" max="9733" width="30.7265625" style="10" customWidth="1"/>
    <col min="9734" max="9734" width="5" style="10" customWidth="1"/>
    <col min="9735" max="9735" width="13.7265625" style="10" customWidth="1"/>
    <col min="9736" max="9736" width="49.90625" style="10" customWidth="1"/>
    <col min="9737" max="9738" width="9.7265625" style="10" customWidth="1"/>
    <col min="9739" max="9739" width="10.36328125" style="10" customWidth="1"/>
    <col min="9740" max="9741" width="11.6328125" style="10" customWidth="1"/>
    <col min="9742" max="9742" width="8.453125" style="10" customWidth="1"/>
    <col min="9743" max="9743" width="18.90625" style="10" customWidth="1"/>
    <col min="9744" max="9981" width="9" style="10"/>
    <col min="9982" max="9983" width="6.36328125" style="10" customWidth="1"/>
    <col min="9984" max="9984" width="15.26953125" style="10" customWidth="1"/>
    <col min="9985" max="9985" width="71.08984375" style="10" customWidth="1"/>
    <col min="9986" max="9986" width="21.7265625" style="10" customWidth="1"/>
    <col min="9987" max="9987" width="42.6328125" style="10" customWidth="1"/>
    <col min="9988" max="9988" width="8.453125" style="10" customWidth="1"/>
    <col min="9989" max="9989" width="30.7265625" style="10" customWidth="1"/>
    <col min="9990" max="9990" width="5" style="10" customWidth="1"/>
    <col min="9991" max="9991" width="13.7265625" style="10" customWidth="1"/>
    <col min="9992" max="9992" width="49.90625" style="10" customWidth="1"/>
    <col min="9993" max="9994" width="9.7265625" style="10" customWidth="1"/>
    <col min="9995" max="9995" width="10.36328125" style="10" customWidth="1"/>
    <col min="9996" max="9997" width="11.6328125" style="10" customWidth="1"/>
    <col min="9998" max="9998" width="8.453125" style="10" customWidth="1"/>
    <col min="9999" max="9999" width="18.90625" style="10" customWidth="1"/>
    <col min="10000" max="10237" width="9" style="10"/>
    <col min="10238" max="10239" width="6.36328125" style="10" customWidth="1"/>
    <col min="10240" max="10240" width="15.26953125" style="10" customWidth="1"/>
    <col min="10241" max="10241" width="71.08984375" style="10" customWidth="1"/>
    <col min="10242" max="10242" width="21.7265625" style="10" customWidth="1"/>
    <col min="10243" max="10243" width="42.6328125" style="10" customWidth="1"/>
    <col min="10244" max="10244" width="8.453125" style="10" customWidth="1"/>
    <col min="10245" max="10245" width="30.7265625" style="10" customWidth="1"/>
    <col min="10246" max="10246" width="5" style="10" customWidth="1"/>
    <col min="10247" max="10247" width="13.7265625" style="10" customWidth="1"/>
    <col min="10248" max="10248" width="49.90625" style="10" customWidth="1"/>
    <col min="10249" max="10250" width="9.7265625" style="10" customWidth="1"/>
    <col min="10251" max="10251" width="10.36328125" style="10" customWidth="1"/>
    <col min="10252" max="10253" width="11.6328125" style="10" customWidth="1"/>
    <col min="10254" max="10254" width="8.453125" style="10" customWidth="1"/>
    <col min="10255" max="10255" width="18.90625" style="10" customWidth="1"/>
    <col min="10256" max="10493" width="9" style="10"/>
    <col min="10494" max="10495" width="6.36328125" style="10" customWidth="1"/>
    <col min="10496" max="10496" width="15.26953125" style="10" customWidth="1"/>
    <col min="10497" max="10497" width="71.08984375" style="10" customWidth="1"/>
    <col min="10498" max="10498" width="21.7265625" style="10" customWidth="1"/>
    <col min="10499" max="10499" width="42.6328125" style="10" customWidth="1"/>
    <col min="10500" max="10500" width="8.453125" style="10" customWidth="1"/>
    <col min="10501" max="10501" width="30.7265625" style="10" customWidth="1"/>
    <col min="10502" max="10502" width="5" style="10" customWidth="1"/>
    <col min="10503" max="10503" width="13.7265625" style="10" customWidth="1"/>
    <col min="10504" max="10504" width="49.90625" style="10" customWidth="1"/>
    <col min="10505" max="10506" width="9.7265625" style="10" customWidth="1"/>
    <col min="10507" max="10507" width="10.36328125" style="10" customWidth="1"/>
    <col min="10508" max="10509" width="11.6328125" style="10" customWidth="1"/>
    <col min="10510" max="10510" width="8.453125" style="10" customWidth="1"/>
    <col min="10511" max="10511" width="18.90625" style="10" customWidth="1"/>
    <col min="10512" max="10749" width="9" style="10"/>
    <col min="10750" max="10751" width="6.36328125" style="10" customWidth="1"/>
    <col min="10752" max="10752" width="15.26953125" style="10" customWidth="1"/>
    <col min="10753" max="10753" width="71.08984375" style="10" customWidth="1"/>
    <col min="10754" max="10754" width="21.7265625" style="10" customWidth="1"/>
    <col min="10755" max="10755" width="42.6328125" style="10" customWidth="1"/>
    <col min="10756" max="10756" width="8.453125" style="10" customWidth="1"/>
    <col min="10757" max="10757" width="30.7265625" style="10" customWidth="1"/>
    <col min="10758" max="10758" width="5" style="10" customWidth="1"/>
    <col min="10759" max="10759" width="13.7265625" style="10" customWidth="1"/>
    <col min="10760" max="10760" width="49.90625" style="10" customWidth="1"/>
    <col min="10761" max="10762" width="9.7265625" style="10" customWidth="1"/>
    <col min="10763" max="10763" width="10.36328125" style="10" customWidth="1"/>
    <col min="10764" max="10765" width="11.6328125" style="10" customWidth="1"/>
    <col min="10766" max="10766" width="8.453125" style="10" customWidth="1"/>
    <col min="10767" max="10767" width="18.90625" style="10" customWidth="1"/>
    <col min="10768" max="11005" width="9" style="10"/>
    <col min="11006" max="11007" width="6.36328125" style="10" customWidth="1"/>
    <col min="11008" max="11008" width="15.26953125" style="10" customWidth="1"/>
    <col min="11009" max="11009" width="71.08984375" style="10" customWidth="1"/>
    <col min="11010" max="11010" width="21.7265625" style="10" customWidth="1"/>
    <col min="11011" max="11011" width="42.6328125" style="10" customWidth="1"/>
    <col min="11012" max="11012" width="8.453125" style="10" customWidth="1"/>
    <col min="11013" max="11013" width="30.7265625" style="10" customWidth="1"/>
    <col min="11014" max="11014" width="5" style="10" customWidth="1"/>
    <col min="11015" max="11015" width="13.7265625" style="10" customWidth="1"/>
    <col min="11016" max="11016" width="49.90625" style="10" customWidth="1"/>
    <col min="11017" max="11018" width="9.7265625" style="10" customWidth="1"/>
    <col min="11019" max="11019" width="10.36328125" style="10" customWidth="1"/>
    <col min="11020" max="11021" width="11.6328125" style="10" customWidth="1"/>
    <col min="11022" max="11022" width="8.453125" style="10" customWidth="1"/>
    <col min="11023" max="11023" width="18.90625" style="10" customWidth="1"/>
    <col min="11024" max="11261" width="9" style="10"/>
    <col min="11262" max="11263" width="6.36328125" style="10" customWidth="1"/>
    <col min="11264" max="11264" width="15.26953125" style="10" customWidth="1"/>
    <col min="11265" max="11265" width="71.08984375" style="10" customWidth="1"/>
    <col min="11266" max="11266" width="21.7265625" style="10" customWidth="1"/>
    <col min="11267" max="11267" width="42.6328125" style="10" customWidth="1"/>
    <col min="11268" max="11268" width="8.453125" style="10" customWidth="1"/>
    <col min="11269" max="11269" width="30.7265625" style="10" customWidth="1"/>
    <col min="11270" max="11270" width="5" style="10" customWidth="1"/>
    <col min="11271" max="11271" width="13.7265625" style="10" customWidth="1"/>
    <col min="11272" max="11272" width="49.90625" style="10" customWidth="1"/>
    <col min="11273" max="11274" width="9.7265625" style="10" customWidth="1"/>
    <col min="11275" max="11275" width="10.36328125" style="10" customWidth="1"/>
    <col min="11276" max="11277" width="11.6328125" style="10" customWidth="1"/>
    <col min="11278" max="11278" width="8.453125" style="10" customWidth="1"/>
    <col min="11279" max="11279" width="18.90625" style="10" customWidth="1"/>
    <col min="11280" max="11517" width="9" style="10"/>
    <col min="11518" max="11519" width="6.36328125" style="10" customWidth="1"/>
    <col min="11520" max="11520" width="15.26953125" style="10" customWidth="1"/>
    <col min="11521" max="11521" width="71.08984375" style="10" customWidth="1"/>
    <col min="11522" max="11522" width="21.7265625" style="10" customWidth="1"/>
    <col min="11523" max="11523" width="42.6328125" style="10" customWidth="1"/>
    <col min="11524" max="11524" width="8.453125" style="10" customWidth="1"/>
    <col min="11525" max="11525" width="30.7265625" style="10" customWidth="1"/>
    <col min="11526" max="11526" width="5" style="10" customWidth="1"/>
    <col min="11527" max="11527" width="13.7265625" style="10" customWidth="1"/>
    <col min="11528" max="11528" width="49.90625" style="10" customWidth="1"/>
    <col min="11529" max="11530" width="9.7265625" style="10" customWidth="1"/>
    <col min="11531" max="11531" width="10.36328125" style="10" customWidth="1"/>
    <col min="11532" max="11533" width="11.6328125" style="10" customWidth="1"/>
    <col min="11534" max="11534" width="8.453125" style="10" customWidth="1"/>
    <col min="11535" max="11535" width="18.90625" style="10" customWidth="1"/>
    <col min="11536" max="11773" width="9" style="10"/>
    <col min="11774" max="11775" width="6.36328125" style="10" customWidth="1"/>
    <col min="11776" max="11776" width="15.26953125" style="10" customWidth="1"/>
    <col min="11777" max="11777" width="71.08984375" style="10" customWidth="1"/>
    <col min="11778" max="11778" width="21.7265625" style="10" customWidth="1"/>
    <col min="11779" max="11779" width="42.6328125" style="10" customWidth="1"/>
    <col min="11780" max="11780" width="8.453125" style="10" customWidth="1"/>
    <col min="11781" max="11781" width="30.7265625" style="10" customWidth="1"/>
    <col min="11782" max="11782" width="5" style="10" customWidth="1"/>
    <col min="11783" max="11783" width="13.7265625" style="10" customWidth="1"/>
    <col min="11784" max="11784" width="49.90625" style="10" customWidth="1"/>
    <col min="11785" max="11786" width="9.7265625" style="10" customWidth="1"/>
    <col min="11787" max="11787" width="10.36328125" style="10" customWidth="1"/>
    <col min="11788" max="11789" width="11.6328125" style="10" customWidth="1"/>
    <col min="11790" max="11790" width="8.453125" style="10" customWidth="1"/>
    <col min="11791" max="11791" width="18.90625" style="10" customWidth="1"/>
    <col min="11792" max="12029" width="9" style="10"/>
    <col min="12030" max="12031" width="6.36328125" style="10" customWidth="1"/>
    <col min="12032" max="12032" width="15.26953125" style="10" customWidth="1"/>
    <col min="12033" max="12033" width="71.08984375" style="10" customWidth="1"/>
    <col min="12034" max="12034" width="21.7265625" style="10" customWidth="1"/>
    <col min="12035" max="12035" width="42.6328125" style="10" customWidth="1"/>
    <col min="12036" max="12036" width="8.453125" style="10" customWidth="1"/>
    <col min="12037" max="12037" width="30.7265625" style="10" customWidth="1"/>
    <col min="12038" max="12038" width="5" style="10" customWidth="1"/>
    <col min="12039" max="12039" width="13.7265625" style="10" customWidth="1"/>
    <col min="12040" max="12040" width="49.90625" style="10" customWidth="1"/>
    <col min="12041" max="12042" width="9.7265625" style="10" customWidth="1"/>
    <col min="12043" max="12043" width="10.36328125" style="10" customWidth="1"/>
    <col min="12044" max="12045" width="11.6328125" style="10" customWidth="1"/>
    <col min="12046" max="12046" width="8.453125" style="10" customWidth="1"/>
    <col min="12047" max="12047" width="18.90625" style="10" customWidth="1"/>
    <col min="12048" max="12285" width="9" style="10"/>
    <col min="12286" max="12287" width="6.36328125" style="10" customWidth="1"/>
    <col min="12288" max="12288" width="15.26953125" style="10" customWidth="1"/>
    <col min="12289" max="12289" width="71.08984375" style="10" customWidth="1"/>
    <col min="12290" max="12290" width="21.7265625" style="10" customWidth="1"/>
    <col min="12291" max="12291" width="42.6328125" style="10" customWidth="1"/>
    <col min="12292" max="12292" width="8.453125" style="10" customWidth="1"/>
    <col min="12293" max="12293" width="30.7265625" style="10" customWidth="1"/>
    <col min="12294" max="12294" width="5" style="10" customWidth="1"/>
    <col min="12295" max="12295" width="13.7265625" style="10" customWidth="1"/>
    <col min="12296" max="12296" width="49.90625" style="10" customWidth="1"/>
    <col min="12297" max="12298" width="9.7265625" style="10" customWidth="1"/>
    <col min="12299" max="12299" width="10.36328125" style="10" customWidth="1"/>
    <col min="12300" max="12301" width="11.6328125" style="10" customWidth="1"/>
    <col min="12302" max="12302" width="8.453125" style="10" customWidth="1"/>
    <col min="12303" max="12303" width="18.90625" style="10" customWidth="1"/>
    <col min="12304" max="12541" width="9" style="10"/>
    <col min="12542" max="12543" width="6.36328125" style="10" customWidth="1"/>
    <col min="12544" max="12544" width="15.26953125" style="10" customWidth="1"/>
    <col min="12545" max="12545" width="71.08984375" style="10" customWidth="1"/>
    <col min="12546" max="12546" width="21.7265625" style="10" customWidth="1"/>
    <col min="12547" max="12547" width="42.6328125" style="10" customWidth="1"/>
    <col min="12548" max="12548" width="8.453125" style="10" customWidth="1"/>
    <col min="12549" max="12549" width="30.7265625" style="10" customWidth="1"/>
    <col min="12550" max="12550" width="5" style="10" customWidth="1"/>
    <col min="12551" max="12551" width="13.7265625" style="10" customWidth="1"/>
    <col min="12552" max="12552" width="49.90625" style="10" customWidth="1"/>
    <col min="12553" max="12554" width="9.7265625" style="10" customWidth="1"/>
    <col min="12555" max="12555" width="10.36328125" style="10" customWidth="1"/>
    <col min="12556" max="12557" width="11.6328125" style="10" customWidth="1"/>
    <col min="12558" max="12558" width="8.453125" style="10" customWidth="1"/>
    <col min="12559" max="12559" width="18.90625" style="10" customWidth="1"/>
    <col min="12560" max="12797" width="9" style="10"/>
    <col min="12798" max="12799" width="6.36328125" style="10" customWidth="1"/>
    <col min="12800" max="12800" width="15.26953125" style="10" customWidth="1"/>
    <col min="12801" max="12801" width="71.08984375" style="10" customWidth="1"/>
    <col min="12802" max="12802" width="21.7265625" style="10" customWidth="1"/>
    <col min="12803" max="12803" width="42.6328125" style="10" customWidth="1"/>
    <col min="12804" max="12804" width="8.453125" style="10" customWidth="1"/>
    <col min="12805" max="12805" width="30.7265625" style="10" customWidth="1"/>
    <col min="12806" max="12806" width="5" style="10" customWidth="1"/>
    <col min="12807" max="12807" width="13.7265625" style="10" customWidth="1"/>
    <col min="12808" max="12808" width="49.90625" style="10" customWidth="1"/>
    <col min="12809" max="12810" width="9.7265625" style="10" customWidth="1"/>
    <col min="12811" max="12811" width="10.36328125" style="10" customWidth="1"/>
    <col min="12812" max="12813" width="11.6328125" style="10" customWidth="1"/>
    <col min="12814" max="12814" width="8.453125" style="10" customWidth="1"/>
    <col min="12815" max="12815" width="18.90625" style="10" customWidth="1"/>
    <col min="12816" max="13053" width="9" style="10"/>
    <col min="13054" max="13055" width="6.36328125" style="10" customWidth="1"/>
    <col min="13056" max="13056" width="15.26953125" style="10" customWidth="1"/>
    <col min="13057" max="13057" width="71.08984375" style="10" customWidth="1"/>
    <col min="13058" max="13058" width="21.7265625" style="10" customWidth="1"/>
    <col min="13059" max="13059" width="42.6328125" style="10" customWidth="1"/>
    <col min="13060" max="13060" width="8.453125" style="10" customWidth="1"/>
    <col min="13061" max="13061" width="30.7265625" style="10" customWidth="1"/>
    <col min="13062" max="13062" width="5" style="10" customWidth="1"/>
    <col min="13063" max="13063" width="13.7265625" style="10" customWidth="1"/>
    <col min="13064" max="13064" width="49.90625" style="10" customWidth="1"/>
    <col min="13065" max="13066" width="9.7265625" style="10" customWidth="1"/>
    <col min="13067" max="13067" width="10.36328125" style="10" customWidth="1"/>
    <col min="13068" max="13069" width="11.6328125" style="10" customWidth="1"/>
    <col min="13070" max="13070" width="8.453125" style="10" customWidth="1"/>
    <col min="13071" max="13071" width="18.90625" style="10" customWidth="1"/>
    <col min="13072" max="13309" width="9" style="10"/>
    <col min="13310" max="13311" width="6.36328125" style="10" customWidth="1"/>
    <col min="13312" max="13312" width="15.26953125" style="10" customWidth="1"/>
    <col min="13313" max="13313" width="71.08984375" style="10" customWidth="1"/>
    <col min="13314" max="13314" width="21.7265625" style="10" customWidth="1"/>
    <col min="13315" max="13315" width="42.6328125" style="10" customWidth="1"/>
    <col min="13316" max="13316" width="8.453125" style="10" customWidth="1"/>
    <col min="13317" max="13317" width="30.7265625" style="10" customWidth="1"/>
    <col min="13318" max="13318" width="5" style="10" customWidth="1"/>
    <col min="13319" max="13319" width="13.7265625" style="10" customWidth="1"/>
    <col min="13320" max="13320" width="49.90625" style="10" customWidth="1"/>
    <col min="13321" max="13322" width="9.7265625" style="10" customWidth="1"/>
    <col min="13323" max="13323" width="10.36328125" style="10" customWidth="1"/>
    <col min="13324" max="13325" width="11.6328125" style="10" customWidth="1"/>
    <col min="13326" max="13326" width="8.453125" style="10" customWidth="1"/>
    <col min="13327" max="13327" width="18.90625" style="10" customWidth="1"/>
    <col min="13328" max="13565" width="9" style="10"/>
    <col min="13566" max="13567" width="6.36328125" style="10" customWidth="1"/>
    <col min="13568" max="13568" width="15.26953125" style="10" customWidth="1"/>
    <col min="13569" max="13569" width="71.08984375" style="10" customWidth="1"/>
    <col min="13570" max="13570" width="21.7265625" style="10" customWidth="1"/>
    <col min="13571" max="13571" width="42.6328125" style="10" customWidth="1"/>
    <col min="13572" max="13572" width="8.453125" style="10" customWidth="1"/>
    <col min="13573" max="13573" width="30.7265625" style="10" customWidth="1"/>
    <col min="13574" max="13574" width="5" style="10" customWidth="1"/>
    <col min="13575" max="13575" width="13.7265625" style="10" customWidth="1"/>
    <col min="13576" max="13576" width="49.90625" style="10" customWidth="1"/>
    <col min="13577" max="13578" width="9.7265625" style="10" customWidth="1"/>
    <col min="13579" max="13579" width="10.36328125" style="10" customWidth="1"/>
    <col min="13580" max="13581" width="11.6328125" style="10" customWidth="1"/>
    <col min="13582" max="13582" width="8.453125" style="10" customWidth="1"/>
    <col min="13583" max="13583" width="18.90625" style="10" customWidth="1"/>
    <col min="13584" max="13821" width="9" style="10"/>
    <col min="13822" max="13823" width="6.36328125" style="10" customWidth="1"/>
    <col min="13824" max="13824" width="15.26953125" style="10" customWidth="1"/>
    <col min="13825" max="13825" width="71.08984375" style="10" customWidth="1"/>
    <col min="13826" max="13826" width="21.7265625" style="10" customWidth="1"/>
    <col min="13827" max="13827" width="42.6328125" style="10" customWidth="1"/>
    <col min="13828" max="13828" width="8.453125" style="10" customWidth="1"/>
    <col min="13829" max="13829" width="30.7265625" style="10" customWidth="1"/>
    <col min="13830" max="13830" width="5" style="10" customWidth="1"/>
    <col min="13831" max="13831" width="13.7265625" style="10" customWidth="1"/>
    <col min="13832" max="13832" width="49.90625" style="10" customWidth="1"/>
    <col min="13833" max="13834" width="9.7265625" style="10" customWidth="1"/>
    <col min="13835" max="13835" width="10.36328125" style="10" customWidth="1"/>
    <col min="13836" max="13837" width="11.6328125" style="10" customWidth="1"/>
    <col min="13838" max="13838" width="8.453125" style="10" customWidth="1"/>
    <col min="13839" max="13839" width="18.90625" style="10" customWidth="1"/>
    <col min="13840" max="14077" width="9" style="10"/>
    <col min="14078" max="14079" width="6.36328125" style="10" customWidth="1"/>
    <col min="14080" max="14080" width="15.26953125" style="10" customWidth="1"/>
    <col min="14081" max="14081" width="71.08984375" style="10" customWidth="1"/>
    <col min="14082" max="14082" width="21.7265625" style="10" customWidth="1"/>
    <col min="14083" max="14083" width="42.6328125" style="10" customWidth="1"/>
    <col min="14084" max="14084" width="8.453125" style="10" customWidth="1"/>
    <col min="14085" max="14085" width="30.7265625" style="10" customWidth="1"/>
    <col min="14086" max="14086" width="5" style="10" customWidth="1"/>
    <col min="14087" max="14087" width="13.7265625" style="10" customWidth="1"/>
    <col min="14088" max="14088" width="49.90625" style="10" customWidth="1"/>
    <col min="14089" max="14090" width="9.7265625" style="10" customWidth="1"/>
    <col min="14091" max="14091" width="10.36328125" style="10" customWidth="1"/>
    <col min="14092" max="14093" width="11.6328125" style="10" customWidth="1"/>
    <col min="14094" max="14094" width="8.453125" style="10" customWidth="1"/>
    <col min="14095" max="14095" width="18.90625" style="10" customWidth="1"/>
    <col min="14096" max="14333" width="9" style="10"/>
    <col min="14334" max="14335" width="6.36328125" style="10" customWidth="1"/>
    <col min="14336" max="14336" width="15.26953125" style="10" customWidth="1"/>
    <col min="14337" max="14337" width="71.08984375" style="10" customWidth="1"/>
    <col min="14338" max="14338" width="21.7265625" style="10" customWidth="1"/>
    <col min="14339" max="14339" width="42.6328125" style="10" customWidth="1"/>
    <col min="14340" max="14340" width="8.453125" style="10" customWidth="1"/>
    <col min="14341" max="14341" width="30.7265625" style="10" customWidth="1"/>
    <col min="14342" max="14342" width="5" style="10" customWidth="1"/>
    <col min="14343" max="14343" width="13.7265625" style="10" customWidth="1"/>
    <col min="14344" max="14344" width="49.90625" style="10" customWidth="1"/>
    <col min="14345" max="14346" width="9.7265625" style="10" customWidth="1"/>
    <col min="14347" max="14347" width="10.36328125" style="10" customWidth="1"/>
    <col min="14348" max="14349" width="11.6328125" style="10" customWidth="1"/>
    <col min="14350" max="14350" width="8.453125" style="10" customWidth="1"/>
    <col min="14351" max="14351" width="18.90625" style="10" customWidth="1"/>
    <col min="14352" max="14589" width="9" style="10"/>
    <col min="14590" max="14591" width="6.36328125" style="10" customWidth="1"/>
    <col min="14592" max="14592" width="15.26953125" style="10" customWidth="1"/>
    <col min="14593" max="14593" width="71.08984375" style="10" customWidth="1"/>
    <col min="14594" max="14594" width="21.7265625" style="10" customWidth="1"/>
    <col min="14595" max="14595" width="42.6328125" style="10" customWidth="1"/>
    <col min="14596" max="14596" width="8.453125" style="10" customWidth="1"/>
    <col min="14597" max="14597" width="30.7265625" style="10" customWidth="1"/>
    <col min="14598" max="14598" width="5" style="10" customWidth="1"/>
    <col min="14599" max="14599" width="13.7265625" style="10" customWidth="1"/>
    <col min="14600" max="14600" width="49.90625" style="10" customWidth="1"/>
    <col min="14601" max="14602" width="9.7265625" style="10" customWidth="1"/>
    <col min="14603" max="14603" width="10.36328125" style="10" customWidth="1"/>
    <col min="14604" max="14605" width="11.6328125" style="10" customWidth="1"/>
    <col min="14606" max="14606" width="8.453125" style="10" customWidth="1"/>
    <col min="14607" max="14607" width="18.90625" style="10" customWidth="1"/>
    <col min="14608" max="14845" width="9" style="10"/>
    <col min="14846" max="14847" width="6.36328125" style="10" customWidth="1"/>
    <col min="14848" max="14848" width="15.26953125" style="10" customWidth="1"/>
    <col min="14849" max="14849" width="71.08984375" style="10" customWidth="1"/>
    <col min="14850" max="14850" width="21.7265625" style="10" customWidth="1"/>
    <col min="14851" max="14851" width="42.6328125" style="10" customWidth="1"/>
    <col min="14852" max="14852" width="8.453125" style="10" customWidth="1"/>
    <col min="14853" max="14853" width="30.7265625" style="10" customWidth="1"/>
    <col min="14854" max="14854" width="5" style="10" customWidth="1"/>
    <col min="14855" max="14855" width="13.7265625" style="10" customWidth="1"/>
    <col min="14856" max="14856" width="49.90625" style="10" customWidth="1"/>
    <col min="14857" max="14858" width="9.7265625" style="10" customWidth="1"/>
    <col min="14859" max="14859" width="10.36328125" style="10" customWidth="1"/>
    <col min="14860" max="14861" width="11.6328125" style="10" customWidth="1"/>
    <col min="14862" max="14862" width="8.453125" style="10" customWidth="1"/>
    <col min="14863" max="14863" width="18.90625" style="10" customWidth="1"/>
    <col min="14864" max="15101" width="9" style="10"/>
    <col min="15102" max="15103" width="6.36328125" style="10" customWidth="1"/>
    <col min="15104" max="15104" width="15.26953125" style="10" customWidth="1"/>
    <col min="15105" max="15105" width="71.08984375" style="10" customWidth="1"/>
    <col min="15106" max="15106" width="21.7265625" style="10" customWidth="1"/>
    <col min="15107" max="15107" width="42.6328125" style="10" customWidth="1"/>
    <col min="15108" max="15108" width="8.453125" style="10" customWidth="1"/>
    <col min="15109" max="15109" width="30.7265625" style="10" customWidth="1"/>
    <col min="15110" max="15110" width="5" style="10" customWidth="1"/>
    <col min="15111" max="15111" width="13.7265625" style="10" customWidth="1"/>
    <col min="15112" max="15112" width="49.90625" style="10" customWidth="1"/>
    <col min="15113" max="15114" width="9.7265625" style="10" customWidth="1"/>
    <col min="15115" max="15115" width="10.36328125" style="10" customWidth="1"/>
    <col min="15116" max="15117" width="11.6328125" style="10" customWidth="1"/>
    <col min="15118" max="15118" width="8.453125" style="10" customWidth="1"/>
    <col min="15119" max="15119" width="18.90625" style="10" customWidth="1"/>
    <col min="15120" max="15357" width="9" style="10"/>
    <col min="15358" max="15359" width="6.36328125" style="10" customWidth="1"/>
    <col min="15360" max="15360" width="15.26953125" style="10" customWidth="1"/>
    <col min="15361" max="15361" width="71.08984375" style="10" customWidth="1"/>
    <col min="15362" max="15362" width="21.7265625" style="10" customWidth="1"/>
    <col min="15363" max="15363" width="42.6328125" style="10" customWidth="1"/>
    <col min="15364" max="15364" width="8.453125" style="10" customWidth="1"/>
    <col min="15365" max="15365" width="30.7265625" style="10" customWidth="1"/>
    <col min="15366" max="15366" width="5" style="10" customWidth="1"/>
    <col min="15367" max="15367" width="13.7265625" style="10" customWidth="1"/>
    <col min="15368" max="15368" width="49.90625" style="10" customWidth="1"/>
    <col min="15369" max="15370" width="9.7265625" style="10" customWidth="1"/>
    <col min="15371" max="15371" width="10.36328125" style="10" customWidth="1"/>
    <col min="15372" max="15373" width="11.6328125" style="10" customWidth="1"/>
    <col min="15374" max="15374" width="8.453125" style="10" customWidth="1"/>
    <col min="15375" max="15375" width="18.90625" style="10" customWidth="1"/>
    <col min="15376" max="15613" width="9" style="10"/>
    <col min="15614" max="15615" width="6.36328125" style="10" customWidth="1"/>
    <col min="15616" max="15616" width="15.26953125" style="10" customWidth="1"/>
    <col min="15617" max="15617" width="71.08984375" style="10" customWidth="1"/>
    <col min="15618" max="15618" width="21.7265625" style="10" customWidth="1"/>
    <col min="15619" max="15619" width="42.6328125" style="10" customWidth="1"/>
    <col min="15620" max="15620" width="8.453125" style="10" customWidth="1"/>
    <col min="15621" max="15621" width="30.7265625" style="10" customWidth="1"/>
    <col min="15622" max="15622" width="5" style="10" customWidth="1"/>
    <col min="15623" max="15623" width="13.7265625" style="10" customWidth="1"/>
    <col min="15624" max="15624" width="49.90625" style="10" customWidth="1"/>
    <col min="15625" max="15626" width="9.7265625" style="10" customWidth="1"/>
    <col min="15627" max="15627" width="10.36328125" style="10" customWidth="1"/>
    <col min="15628" max="15629" width="11.6328125" style="10" customWidth="1"/>
    <col min="15630" max="15630" width="8.453125" style="10" customWidth="1"/>
    <col min="15631" max="15631" width="18.90625" style="10" customWidth="1"/>
    <col min="15632" max="15869" width="9" style="10"/>
    <col min="15870" max="15871" width="6.36328125" style="10" customWidth="1"/>
    <col min="15872" max="15872" width="15.26953125" style="10" customWidth="1"/>
    <col min="15873" max="15873" width="71.08984375" style="10" customWidth="1"/>
    <col min="15874" max="15874" width="21.7265625" style="10" customWidth="1"/>
    <col min="15875" max="15875" width="42.6328125" style="10" customWidth="1"/>
    <col min="15876" max="15876" width="8.453125" style="10" customWidth="1"/>
    <col min="15877" max="15877" width="30.7265625" style="10" customWidth="1"/>
    <col min="15878" max="15878" width="5" style="10" customWidth="1"/>
    <col min="15879" max="15879" width="13.7265625" style="10" customWidth="1"/>
    <col min="15880" max="15880" width="49.90625" style="10" customWidth="1"/>
    <col min="15881" max="15882" width="9.7265625" style="10" customWidth="1"/>
    <col min="15883" max="15883" width="10.36328125" style="10" customWidth="1"/>
    <col min="15884" max="15885" width="11.6328125" style="10" customWidth="1"/>
    <col min="15886" max="15886" width="8.453125" style="10" customWidth="1"/>
    <col min="15887" max="15887" width="18.90625" style="10" customWidth="1"/>
    <col min="15888" max="16125" width="9" style="10"/>
    <col min="16126" max="16127" width="6.36328125" style="10" customWidth="1"/>
    <col min="16128" max="16128" width="15.26953125" style="10" customWidth="1"/>
    <col min="16129" max="16129" width="71.08984375" style="10" customWidth="1"/>
    <col min="16130" max="16130" width="21.7265625" style="10" customWidth="1"/>
    <col min="16131" max="16131" width="42.6328125" style="10" customWidth="1"/>
    <col min="16132" max="16132" width="8.453125" style="10" customWidth="1"/>
    <col min="16133" max="16133" width="30.7265625" style="10" customWidth="1"/>
    <col min="16134" max="16134" width="5" style="10" customWidth="1"/>
    <col min="16135" max="16135" width="13.7265625" style="10" customWidth="1"/>
    <col min="16136" max="16136" width="49.90625" style="10" customWidth="1"/>
    <col min="16137" max="16138" width="9.7265625" style="10" customWidth="1"/>
    <col min="16139" max="16139" width="10.36328125" style="10" customWidth="1"/>
    <col min="16140" max="16141" width="11.6328125" style="10" customWidth="1"/>
    <col min="16142" max="16142" width="8.453125" style="10" customWidth="1"/>
    <col min="16143" max="16143" width="18.90625" style="10" customWidth="1"/>
    <col min="16144" max="16384" width="9" style="10"/>
  </cols>
  <sheetData>
    <row r="1" spans="1:16" ht="25" customHeight="1" x14ac:dyDescent="0.25">
      <c r="A1" s="152" t="s">
        <v>3761</v>
      </c>
      <c r="B1" s="152"/>
      <c r="C1" s="152"/>
      <c r="D1" s="152"/>
      <c r="E1" s="152"/>
      <c r="F1" s="152"/>
      <c r="G1" s="152"/>
      <c r="H1" s="152"/>
      <c r="I1" s="152"/>
      <c r="J1" s="152"/>
      <c r="K1" s="152"/>
      <c r="L1" s="152"/>
      <c r="M1" s="152"/>
      <c r="N1" s="152"/>
      <c r="O1" s="152"/>
      <c r="P1" s="152"/>
    </row>
    <row r="2" spans="1:16" ht="34.5" x14ac:dyDescent="0.25">
      <c r="A2" s="1" t="s">
        <v>0</v>
      </c>
      <c r="B2" s="1" t="s">
        <v>1</v>
      </c>
      <c r="C2" s="1" t="s">
        <v>2</v>
      </c>
      <c r="D2" s="1" t="s">
        <v>3</v>
      </c>
      <c r="E2" s="1" t="s">
        <v>4</v>
      </c>
      <c r="F2" s="1" t="s">
        <v>5</v>
      </c>
      <c r="G2" s="1" t="s">
        <v>6</v>
      </c>
      <c r="H2" s="1" t="s">
        <v>7</v>
      </c>
      <c r="I2" s="1" t="s">
        <v>8</v>
      </c>
      <c r="J2" s="1" t="s">
        <v>9</v>
      </c>
      <c r="K2" s="1" t="s">
        <v>10</v>
      </c>
      <c r="L2" s="1" t="s">
        <v>11</v>
      </c>
      <c r="M2" s="1" t="s">
        <v>12</v>
      </c>
      <c r="N2" s="80" t="s">
        <v>3606</v>
      </c>
      <c r="O2" s="79" t="s">
        <v>13</v>
      </c>
      <c r="P2" s="49" t="s">
        <v>3558</v>
      </c>
    </row>
    <row r="3" spans="1:16" ht="25" customHeight="1" x14ac:dyDescent="0.25">
      <c r="A3" s="170" t="s">
        <v>1291</v>
      </c>
      <c r="B3" s="170" t="s">
        <v>15</v>
      </c>
      <c r="C3" s="49" t="s">
        <v>1292</v>
      </c>
      <c r="D3" s="49" t="s">
        <v>26</v>
      </c>
      <c r="E3" s="49" t="s">
        <v>1293</v>
      </c>
      <c r="F3" s="49" t="s">
        <v>1294</v>
      </c>
      <c r="G3" s="49" t="s">
        <v>1295</v>
      </c>
      <c r="H3" s="49" t="s">
        <v>481</v>
      </c>
      <c r="I3" s="49" t="s">
        <v>3210</v>
      </c>
      <c r="J3" s="49" t="s">
        <v>72</v>
      </c>
      <c r="K3" s="49" t="s">
        <v>482</v>
      </c>
      <c r="L3" s="49" t="s">
        <v>23</v>
      </c>
      <c r="M3" s="170">
        <v>15</v>
      </c>
      <c r="N3" s="171">
        <v>37.5</v>
      </c>
      <c r="O3" s="171">
        <v>22.5</v>
      </c>
      <c r="P3" s="156"/>
    </row>
    <row r="4" spans="1:16" ht="25" customHeight="1" x14ac:dyDescent="0.25">
      <c r="A4" s="162"/>
      <c r="B4" s="162"/>
      <c r="C4" s="49" t="s">
        <v>1296</v>
      </c>
      <c r="D4" s="49" t="s">
        <v>121</v>
      </c>
      <c r="E4" s="49" t="s">
        <v>1297</v>
      </c>
      <c r="F4" s="49" t="s">
        <v>1298</v>
      </c>
      <c r="G4" s="49" t="s">
        <v>1283</v>
      </c>
      <c r="H4" s="49" t="s">
        <v>153</v>
      </c>
      <c r="I4" s="49" t="s">
        <v>3249</v>
      </c>
      <c r="J4" s="49" t="s">
        <v>124</v>
      </c>
      <c r="K4" s="49" t="s">
        <v>162</v>
      </c>
      <c r="L4" s="49" t="s">
        <v>23</v>
      </c>
      <c r="M4" s="162"/>
      <c r="N4" s="173"/>
      <c r="O4" s="173"/>
      <c r="P4" s="156"/>
    </row>
    <row r="5" spans="1:16" ht="25" customHeight="1" x14ac:dyDescent="0.25">
      <c r="A5" s="162"/>
      <c r="B5" s="162"/>
      <c r="C5" s="49" t="s">
        <v>1299</v>
      </c>
      <c r="D5" s="49" t="s">
        <v>121</v>
      </c>
      <c r="E5" s="49" t="s">
        <v>1300</v>
      </c>
      <c r="F5" s="49" t="s">
        <v>647</v>
      </c>
      <c r="G5" s="49" t="s">
        <v>29</v>
      </c>
      <c r="H5" s="49" t="s">
        <v>62</v>
      </c>
      <c r="I5" s="49" t="s">
        <v>3236</v>
      </c>
      <c r="J5" s="49" t="s">
        <v>124</v>
      </c>
      <c r="K5" s="49" t="s">
        <v>591</v>
      </c>
      <c r="L5" s="49" t="s">
        <v>23</v>
      </c>
      <c r="M5" s="162"/>
      <c r="N5" s="173"/>
      <c r="O5" s="173"/>
      <c r="P5" s="156"/>
    </row>
    <row r="6" spans="1:16" ht="25" customHeight="1" x14ac:dyDescent="0.25">
      <c r="A6" s="163"/>
      <c r="B6" s="163"/>
      <c r="C6" s="49" t="s">
        <v>1284</v>
      </c>
      <c r="D6" s="49" t="s">
        <v>26</v>
      </c>
      <c r="E6" s="49" t="s">
        <v>1285</v>
      </c>
      <c r="F6" s="49" t="s">
        <v>1008</v>
      </c>
      <c r="G6" s="49" t="s">
        <v>1301</v>
      </c>
      <c r="H6" s="49" t="s">
        <v>534</v>
      </c>
      <c r="I6" s="49" t="s">
        <v>3210</v>
      </c>
      <c r="J6" s="49" t="s">
        <v>474</v>
      </c>
      <c r="K6" s="49" t="s">
        <v>23</v>
      </c>
      <c r="L6" s="49" t="s">
        <v>1162</v>
      </c>
      <c r="M6" s="163"/>
      <c r="N6" s="172"/>
      <c r="O6" s="172"/>
      <c r="P6" s="156"/>
    </row>
    <row r="7" spans="1:16" ht="25" customHeight="1" x14ac:dyDescent="0.25">
      <c r="A7" s="170" t="s">
        <v>3607</v>
      </c>
      <c r="B7" s="170" t="s">
        <v>3608</v>
      </c>
      <c r="C7" s="49" t="s">
        <v>1277</v>
      </c>
      <c r="D7" s="49" t="s">
        <v>121</v>
      </c>
      <c r="E7" s="49" t="s">
        <v>1278</v>
      </c>
      <c r="F7" s="49" t="s">
        <v>397</v>
      </c>
      <c r="G7" s="49" t="s">
        <v>1279</v>
      </c>
      <c r="H7" s="49" t="s">
        <v>30</v>
      </c>
      <c r="I7" s="49" t="s">
        <v>3338</v>
      </c>
      <c r="J7" s="49" t="s">
        <v>124</v>
      </c>
      <c r="K7" s="49" t="s">
        <v>133</v>
      </c>
      <c r="L7" s="49" t="s">
        <v>23</v>
      </c>
      <c r="M7" s="170">
        <v>20</v>
      </c>
      <c r="N7" s="171">
        <v>20.5</v>
      </c>
      <c r="O7" s="171">
        <v>0.5</v>
      </c>
      <c r="P7" s="156"/>
    </row>
    <row r="8" spans="1:16" ht="25" customHeight="1" x14ac:dyDescent="0.25">
      <c r="A8" s="162"/>
      <c r="B8" s="162"/>
      <c r="C8" s="49" t="s">
        <v>1280</v>
      </c>
      <c r="D8" s="49" t="s">
        <v>121</v>
      </c>
      <c r="E8" s="49" t="s">
        <v>1278</v>
      </c>
      <c r="F8" s="49" t="s">
        <v>1008</v>
      </c>
      <c r="G8" s="49" t="s">
        <v>1281</v>
      </c>
      <c r="H8" s="49" t="s">
        <v>44</v>
      </c>
      <c r="I8" s="49" t="s">
        <v>3440</v>
      </c>
      <c r="J8" s="49" t="s">
        <v>124</v>
      </c>
      <c r="K8" s="49" t="s">
        <v>482</v>
      </c>
      <c r="L8" s="49" t="s">
        <v>23</v>
      </c>
      <c r="M8" s="162"/>
      <c r="N8" s="173"/>
      <c r="O8" s="173"/>
      <c r="P8" s="156"/>
    </row>
    <row r="9" spans="1:16" ht="25" customHeight="1" x14ac:dyDescent="0.25">
      <c r="A9" s="162"/>
      <c r="B9" s="162"/>
      <c r="C9" s="49" t="s">
        <v>1282</v>
      </c>
      <c r="D9" s="49" t="s">
        <v>121</v>
      </c>
      <c r="E9" s="49" t="s">
        <v>1278</v>
      </c>
      <c r="F9" s="49" t="s">
        <v>1004</v>
      </c>
      <c r="G9" s="49" t="s">
        <v>1283</v>
      </c>
      <c r="H9" s="49" t="s">
        <v>84</v>
      </c>
      <c r="I9" s="49" t="s">
        <v>3362</v>
      </c>
      <c r="J9" s="49" t="s">
        <v>124</v>
      </c>
      <c r="K9" s="49" t="s">
        <v>824</v>
      </c>
      <c r="L9" s="49" t="s">
        <v>23</v>
      </c>
      <c r="M9" s="162"/>
      <c r="N9" s="173"/>
      <c r="O9" s="173"/>
      <c r="P9" s="156"/>
    </row>
    <row r="10" spans="1:16" ht="25" customHeight="1" x14ac:dyDescent="0.25">
      <c r="A10" s="163"/>
      <c r="B10" s="163"/>
      <c r="C10" s="49" t="s">
        <v>1284</v>
      </c>
      <c r="D10" s="49" t="s">
        <v>26</v>
      </c>
      <c r="E10" s="49" t="s">
        <v>1285</v>
      </c>
      <c r="F10" s="49" t="s">
        <v>1286</v>
      </c>
      <c r="G10" s="49" t="s">
        <v>1034</v>
      </c>
      <c r="H10" s="49" t="s">
        <v>595</v>
      </c>
      <c r="I10" s="49" t="s">
        <v>3210</v>
      </c>
      <c r="J10" s="49" t="s">
        <v>474</v>
      </c>
      <c r="K10" s="49" t="s">
        <v>23</v>
      </c>
      <c r="L10" s="49" t="s">
        <v>274</v>
      </c>
      <c r="M10" s="163"/>
      <c r="N10" s="172"/>
      <c r="O10" s="172"/>
      <c r="P10" s="156"/>
    </row>
    <row r="11" spans="1:16" ht="36" x14ac:dyDescent="0.25">
      <c r="A11" s="49" t="s">
        <v>1287</v>
      </c>
      <c r="B11" s="49" t="s">
        <v>15</v>
      </c>
      <c r="C11" s="49" t="s">
        <v>1288</v>
      </c>
      <c r="D11" s="49" t="s">
        <v>17</v>
      </c>
      <c r="E11" s="49" t="s">
        <v>1289</v>
      </c>
      <c r="F11" s="49" t="s">
        <v>19</v>
      </c>
      <c r="G11" s="49" t="s">
        <v>1290</v>
      </c>
      <c r="H11" s="49" t="s">
        <v>21</v>
      </c>
      <c r="I11" s="49" t="s">
        <v>3208</v>
      </c>
      <c r="J11" s="49" t="s">
        <v>3684</v>
      </c>
      <c r="K11" s="49" t="s">
        <v>23</v>
      </c>
      <c r="L11" s="49" t="s">
        <v>106</v>
      </c>
      <c r="M11" s="16" t="s">
        <v>106</v>
      </c>
      <c r="N11" s="85">
        <v>30</v>
      </c>
      <c r="O11" s="85">
        <v>0</v>
      </c>
      <c r="P11" s="17"/>
    </row>
    <row r="12" spans="1:16" ht="36" x14ac:dyDescent="0.25">
      <c r="A12" s="170" t="s">
        <v>1302</v>
      </c>
      <c r="B12" s="170" t="s">
        <v>15</v>
      </c>
      <c r="C12" s="49" t="s">
        <v>3609</v>
      </c>
      <c r="D12" s="49" t="s">
        <v>17</v>
      </c>
      <c r="E12" s="49" t="s">
        <v>1303</v>
      </c>
      <c r="F12" s="49" t="s">
        <v>272</v>
      </c>
      <c r="G12" s="49" t="s">
        <v>1304</v>
      </c>
      <c r="H12" s="49" t="s">
        <v>21</v>
      </c>
      <c r="I12" s="49" t="s">
        <v>3208</v>
      </c>
      <c r="J12" s="49" t="s">
        <v>91</v>
      </c>
      <c r="K12" s="49" t="s">
        <v>92</v>
      </c>
      <c r="L12" s="49" t="s">
        <v>23</v>
      </c>
      <c r="M12" s="170">
        <v>30</v>
      </c>
      <c r="N12" s="171">
        <v>32.799999999999997</v>
      </c>
      <c r="O12" s="171">
        <v>0</v>
      </c>
      <c r="P12" s="156"/>
    </row>
    <row r="13" spans="1:16" ht="25" customHeight="1" x14ac:dyDescent="0.25">
      <c r="A13" s="162"/>
      <c r="B13" s="162"/>
      <c r="C13" s="49" t="s">
        <v>1305</v>
      </c>
      <c r="D13" s="49" t="s">
        <v>26</v>
      </c>
      <c r="E13" s="49" t="s">
        <v>252</v>
      </c>
      <c r="F13" s="49" t="s">
        <v>1306</v>
      </c>
      <c r="G13" s="49" t="s">
        <v>1295</v>
      </c>
      <c r="H13" s="49" t="s">
        <v>566</v>
      </c>
      <c r="I13" s="49" t="s">
        <v>3249</v>
      </c>
      <c r="J13" s="49" t="s">
        <v>72</v>
      </c>
      <c r="K13" s="49" t="s">
        <v>45</v>
      </c>
      <c r="L13" s="49" t="s">
        <v>23</v>
      </c>
      <c r="M13" s="162"/>
      <c r="N13" s="173"/>
      <c r="O13" s="173"/>
      <c r="P13" s="156"/>
    </row>
    <row r="14" spans="1:16" ht="25" customHeight="1" x14ac:dyDescent="0.25">
      <c r="A14" s="163"/>
      <c r="B14" s="163"/>
      <c r="C14" s="49" t="s">
        <v>1307</v>
      </c>
      <c r="D14" s="49" t="s">
        <v>40</v>
      </c>
      <c r="E14" s="49" t="s">
        <v>41</v>
      </c>
      <c r="F14" s="49" t="s">
        <v>1308</v>
      </c>
      <c r="G14" s="49" t="s">
        <v>1309</v>
      </c>
      <c r="H14" s="49" t="s">
        <v>21</v>
      </c>
      <c r="I14" s="49" t="s">
        <v>3610</v>
      </c>
      <c r="J14" s="49" t="s">
        <v>399</v>
      </c>
      <c r="K14" s="49" t="s">
        <v>1310</v>
      </c>
      <c r="L14" s="49" t="s">
        <v>23</v>
      </c>
      <c r="M14" s="163"/>
      <c r="N14" s="172"/>
      <c r="O14" s="172"/>
      <c r="P14" s="156"/>
    </row>
    <row r="15" spans="1:16" ht="25" customHeight="1" x14ac:dyDescent="0.25">
      <c r="A15" s="170" t="s">
        <v>1320</v>
      </c>
      <c r="B15" s="170" t="s">
        <v>15</v>
      </c>
      <c r="C15" s="49" t="s">
        <v>1321</v>
      </c>
      <c r="D15" s="49" t="s">
        <v>17</v>
      </c>
      <c r="E15" s="49" t="s">
        <v>1322</v>
      </c>
      <c r="F15" s="49" t="s">
        <v>19</v>
      </c>
      <c r="G15" s="49" t="s">
        <v>1323</v>
      </c>
      <c r="H15" s="49" t="s">
        <v>111</v>
      </c>
      <c r="I15" s="49" t="s">
        <v>3257</v>
      </c>
      <c r="J15" s="49" t="s">
        <v>612</v>
      </c>
      <c r="K15" s="49" t="s">
        <v>23</v>
      </c>
      <c r="L15" s="49" t="s">
        <v>1324</v>
      </c>
      <c r="M15" s="170">
        <v>30</v>
      </c>
      <c r="N15" s="171">
        <v>67.5</v>
      </c>
      <c r="O15" s="171">
        <v>22.5</v>
      </c>
      <c r="P15" s="156"/>
    </row>
    <row r="16" spans="1:16" ht="33.75" customHeight="1" x14ac:dyDescent="0.25">
      <c r="A16" s="162"/>
      <c r="B16" s="162"/>
      <c r="C16" s="103" t="s">
        <v>3801</v>
      </c>
      <c r="D16" s="103" t="s">
        <v>773</v>
      </c>
      <c r="E16" s="103" t="s">
        <v>1892</v>
      </c>
      <c r="F16" s="103">
        <v>20160519</v>
      </c>
      <c r="G16" s="103" t="s">
        <v>1894</v>
      </c>
      <c r="H16" s="103" t="s">
        <v>21</v>
      </c>
      <c r="I16" s="103" t="s">
        <v>3802</v>
      </c>
      <c r="J16" s="103" t="s">
        <v>776</v>
      </c>
      <c r="K16" s="103">
        <v>15</v>
      </c>
      <c r="L16" s="103">
        <v>0</v>
      </c>
      <c r="M16" s="162"/>
      <c r="N16" s="173"/>
      <c r="O16" s="173"/>
      <c r="P16" s="156"/>
    </row>
    <row r="17" spans="1:16" ht="24" x14ac:dyDescent="0.25">
      <c r="A17" s="163"/>
      <c r="B17" s="163"/>
      <c r="C17" s="49" t="s">
        <v>1325</v>
      </c>
      <c r="D17" s="49" t="s">
        <v>26</v>
      </c>
      <c r="E17" s="49" t="s">
        <v>1326</v>
      </c>
      <c r="F17" s="49" t="s">
        <v>833</v>
      </c>
      <c r="G17" s="49" t="s">
        <v>1327</v>
      </c>
      <c r="H17" s="49" t="s">
        <v>21</v>
      </c>
      <c r="I17" s="49" t="s">
        <v>3210</v>
      </c>
      <c r="J17" s="49" t="s">
        <v>72</v>
      </c>
      <c r="K17" s="49" t="s">
        <v>24</v>
      </c>
      <c r="L17" s="49" t="s">
        <v>23</v>
      </c>
      <c r="M17" s="163"/>
      <c r="N17" s="172"/>
      <c r="O17" s="172"/>
      <c r="P17" s="156"/>
    </row>
    <row r="18" spans="1:16" ht="36" x14ac:dyDescent="0.25">
      <c r="A18" s="170" t="s">
        <v>1328</v>
      </c>
      <c r="B18" s="170" t="s">
        <v>100</v>
      </c>
      <c r="C18" s="49" t="s">
        <v>1329</v>
      </c>
      <c r="D18" s="49" t="s">
        <v>17</v>
      </c>
      <c r="E18" s="49" t="s">
        <v>1330</v>
      </c>
      <c r="F18" s="49" t="s">
        <v>19</v>
      </c>
      <c r="G18" s="49" t="s">
        <v>434</v>
      </c>
      <c r="H18" s="49" t="s">
        <v>21</v>
      </c>
      <c r="I18" s="49" t="s">
        <v>3281</v>
      </c>
      <c r="J18" s="49" t="s">
        <v>91</v>
      </c>
      <c r="K18" s="49" t="s">
        <v>92</v>
      </c>
      <c r="L18" s="49" t="s">
        <v>23</v>
      </c>
      <c r="M18" s="170">
        <v>10</v>
      </c>
      <c r="N18" s="171">
        <v>13.5</v>
      </c>
      <c r="O18" s="171">
        <v>0</v>
      </c>
      <c r="P18" s="156"/>
    </row>
    <row r="19" spans="1:16" ht="25" customHeight="1" x14ac:dyDescent="0.25">
      <c r="A19" s="162"/>
      <c r="B19" s="162"/>
      <c r="C19" s="49" t="s">
        <v>1331</v>
      </c>
      <c r="D19" s="49" t="s">
        <v>26</v>
      </c>
      <c r="E19" s="49" t="s">
        <v>1332</v>
      </c>
      <c r="F19" s="49" t="s">
        <v>28</v>
      </c>
      <c r="G19" s="49" t="s">
        <v>1333</v>
      </c>
      <c r="H19" s="49" t="s">
        <v>44</v>
      </c>
      <c r="I19" s="49" t="s">
        <v>3210</v>
      </c>
      <c r="J19" s="49" t="s">
        <v>31</v>
      </c>
      <c r="K19" s="49" t="s">
        <v>295</v>
      </c>
      <c r="L19" s="49" t="s">
        <v>23</v>
      </c>
      <c r="M19" s="162"/>
      <c r="N19" s="173"/>
      <c r="O19" s="173"/>
      <c r="P19" s="156"/>
    </row>
    <row r="20" spans="1:16" ht="36" x14ac:dyDescent="0.25">
      <c r="A20" s="163"/>
      <c r="B20" s="163"/>
      <c r="C20" s="49" t="s">
        <v>1334</v>
      </c>
      <c r="D20" s="49" t="s">
        <v>26</v>
      </c>
      <c r="E20" s="49" t="s">
        <v>1313</v>
      </c>
      <c r="F20" s="49" t="s">
        <v>1314</v>
      </c>
      <c r="G20" s="49" t="s">
        <v>1315</v>
      </c>
      <c r="H20" s="49" t="s">
        <v>119</v>
      </c>
      <c r="I20" s="49" t="s">
        <v>3210</v>
      </c>
      <c r="J20" s="49" t="s">
        <v>72</v>
      </c>
      <c r="K20" s="49" t="s">
        <v>38</v>
      </c>
      <c r="L20" s="49" t="s">
        <v>23</v>
      </c>
      <c r="M20" s="163"/>
      <c r="N20" s="172"/>
      <c r="O20" s="172"/>
      <c r="P20" s="156"/>
    </row>
    <row r="21" spans="1:16" ht="36" x14ac:dyDescent="0.25">
      <c r="A21" s="170" t="s">
        <v>1335</v>
      </c>
      <c r="B21" s="170" t="s">
        <v>525</v>
      </c>
      <c r="C21" s="49" t="s">
        <v>1336</v>
      </c>
      <c r="D21" s="49" t="s">
        <v>17</v>
      </c>
      <c r="E21" s="49" t="s">
        <v>1207</v>
      </c>
      <c r="F21" s="49" t="s">
        <v>95</v>
      </c>
      <c r="G21" s="49" t="s">
        <v>1337</v>
      </c>
      <c r="H21" s="49" t="s">
        <v>21</v>
      </c>
      <c r="I21" s="49" t="s">
        <v>3346</v>
      </c>
      <c r="J21" s="49" t="s">
        <v>91</v>
      </c>
      <c r="K21" s="49" t="s">
        <v>287</v>
      </c>
      <c r="L21" s="49" t="s">
        <v>23</v>
      </c>
      <c r="M21" s="170">
        <v>40</v>
      </c>
      <c r="N21" s="171">
        <v>64.900000000000006</v>
      </c>
      <c r="O21" s="171">
        <v>24.9</v>
      </c>
      <c r="P21" s="156"/>
    </row>
    <row r="22" spans="1:16" ht="25" customHeight="1" x14ac:dyDescent="0.25">
      <c r="A22" s="162"/>
      <c r="B22" s="162"/>
      <c r="C22" s="49" t="s">
        <v>1338</v>
      </c>
      <c r="D22" s="49" t="s">
        <v>17</v>
      </c>
      <c r="E22" s="49" t="s">
        <v>136</v>
      </c>
      <c r="F22" s="49" t="s">
        <v>227</v>
      </c>
      <c r="G22" s="49" t="s">
        <v>131</v>
      </c>
      <c r="H22" s="49" t="s">
        <v>21</v>
      </c>
      <c r="I22" s="49" t="s">
        <v>3230</v>
      </c>
      <c r="J22" s="49" t="s">
        <v>138</v>
      </c>
      <c r="K22" s="49" t="s">
        <v>133</v>
      </c>
      <c r="L22" s="49" t="s">
        <v>23</v>
      </c>
      <c r="M22" s="162"/>
      <c r="N22" s="173"/>
      <c r="O22" s="173"/>
      <c r="P22" s="156"/>
    </row>
    <row r="23" spans="1:16" ht="25" customHeight="1" x14ac:dyDescent="0.25">
      <c r="A23" s="162"/>
      <c r="B23" s="162"/>
      <c r="C23" s="49" t="s">
        <v>1292</v>
      </c>
      <c r="D23" s="49" t="s">
        <v>26</v>
      </c>
      <c r="E23" s="49" t="s">
        <v>1339</v>
      </c>
      <c r="F23" s="49" t="s">
        <v>1008</v>
      </c>
      <c r="G23" s="49" t="s">
        <v>1295</v>
      </c>
      <c r="H23" s="49" t="s">
        <v>845</v>
      </c>
      <c r="I23" s="49" t="s">
        <v>3249</v>
      </c>
      <c r="J23" s="49" t="s">
        <v>72</v>
      </c>
      <c r="K23" s="49" t="s">
        <v>38</v>
      </c>
      <c r="L23" s="49" t="s">
        <v>23</v>
      </c>
      <c r="M23" s="162"/>
      <c r="N23" s="173"/>
      <c r="O23" s="173"/>
      <c r="P23" s="156"/>
    </row>
    <row r="24" spans="1:16" ht="25" customHeight="1" x14ac:dyDescent="0.25">
      <c r="A24" s="162"/>
      <c r="B24" s="162"/>
      <c r="C24" s="49" t="s">
        <v>1284</v>
      </c>
      <c r="D24" s="49" t="s">
        <v>26</v>
      </c>
      <c r="E24" s="49" t="s">
        <v>1340</v>
      </c>
      <c r="F24" s="49" t="s">
        <v>1008</v>
      </c>
      <c r="G24" s="49" t="s">
        <v>1301</v>
      </c>
      <c r="H24" s="49" t="s">
        <v>845</v>
      </c>
      <c r="I24" s="49" t="s">
        <v>3210</v>
      </c>
      <c r="J24" s="49" t="s">
        <v>474</v>
      </c>
      <c r="K24" s="49" t="s">
        <v>23</v>
      </c>
      <c r="L24" s="49" t="s">
        <v>274</v>
      </c>
      <c r="M24" s="162"/>
      <c r="N24" s="173"/>
      <c r="O24" s="173"/>
      <c r="P24" s="156"/>
    </row>
    <row r="25" spans="1:16" ht="25" customHeight="1" x14ac:dyDescent="0.25">
      <c r="A25" s="162"/>
      <c r="B25" s="162"/>
      <c r="C25" s="49" t="s">
        <v>1341</v>
      </c>
      <c r="D25" s="49" t="s">
        <v>26</v>
      </c>
      <c r="E25" s="49" t="s">
        <v>1342</v>
      </c>
      <c r="F25" s="49" t="s">
        <v>1008</v>
      </c>
      <c r="G25" s="49" t="s">
        <v>1343</v>
      </c>
      <c r="H25" s="49" t="s">
        <v>21</v>
      </c>
      <c r="I25" s="49" t="s">
        <v>3249</v>
      </c>
      <c r="J25" s="49" t="s">
        <v>31</v>
      </c>
      <c r="K25" s="49" t="s">
        <v>133</v>
      </c>
      <c r="L25" s="49" t="s">
        <v>23</v>
      </c>
      <c r="M25" s="162"/>
      <c r="N25" s="173"/>
      <c r="O25" s="173"/>
      <c r="P25" s="156"/>
    </row>
    <row r="26" spans="1:16" ht="25" customHeight="1" x14ac:dyDescent="0.25">
      <c r="A26" s="162"/>
      <c r="B26" s="162"/>
      <c r="C26" s="49" t="s">
        <v>1344</v>
      </c>
      <c r="D26" s="49" t="s">
        <v>1101</v>
      </c>
      <c r="E26" s="49" t="s">
        <v>34</v>
      </c>
      <c r="F26" s="49" t="s">
        <v>35</v>
      </c>
      <c r="G26" s="49" t="s">
        <v>29</v>
      </c>
      <c r="H26" s="49" t="s">
        <v>534</v>
      </c>
      <c r="I26" s="49" t="s">
        <v>3338</v>
      </c>
      <c r="J26" s="49" t="s">
        <v>29</v>
      </c>
      <c r="K26" s="49" t="s">
        <v>23</v>
      </c>
      <c r="L26" s="49" t="s">
        <v>133</v>
      </c>
      <c r="M26" s="162"/>
      <c r="N26" s="173"/>
      <c r="O26" s="173"/>
      <c r="P26" s="156"/>
    </row>
    <row r="27" spans="1:16" ht="25" customHeight="1" x14ac:dyDescent="0.25">
      <c r="A27" s="163"/>
      <c r="B27" s="163"/>
      <c r="C27" s="49" t="s">
        <v>1345</v>
      </c>
      <c r="D27" s="49" t="s">
        <v>40</v>
      </c>
      <c r="E27" s="49" t="s">
        <v>489</v>
      </c>
      <c r="F27" s="49" t="s">
        <v>1171</v>
      </c>
      <c r="G27" s="49" t="s">
        <v>1346</v>
      </c>
      <c r="H27" s="49" t="s">
        <v>21</v>
      </c>
      <c r="I27" s="49" t="s">
        <v>3612</v>
      </c>
      <c r="J27" s="49" t="s">
        <v>596</v>
      </c>
      <c r="K27" s="49" t="s">
        <v>23</v>
      </c>
      <c r="L27" s="49" t="s">
        <v>1347</v>
      </c>
      <c r="M27" s="163"/>
      <c r="N27" s="172"/>
      <c r="O27" s="172"/>
      <c r="P27" s="156"/>
    </row>
    <row r="28" spans="1:16" ht="25" customHeight="1" x14ac:dyDescent="0.25">
      <c r="A28" s="170" t="s">
        <v>1348</v>
      </c>
      <c r="B28" s="170" t="s">
        <v>100</v>
      </c>
      <c r="C28" s="49" t="s">
        <v>1349</v>
      </c>
      <c r="D28" s="49" t="s">
        <v>26</v>
      </c>
      <c r="E28" s="49" t="s">
        <v>48</v>
      </c>
      <c r="F28" s="49" t="s">
        <v>1350</v>
      </c>
      <c r="G28" s="49" t="s">
        <v>1351</v>
      </c>
      <c r="H28" s="49" t="s">
        <v>111</v>
      </c>
      <c r="I28" s="49" t="s">
        <v>3249</v>
      </c>
      <c r="J28" s="49" t="s">
        <v>31</v>
      </c>
      <c r="K28" s="49" t="s">
        <v>293</v>
      </c>
      <c r="L28" s="49" t="s">
        <v>23</v>
      </c>
      <c r="M28" s="170">
        <v>20</v>
      </c>
      <c r="N28" s="171">
        <v>20</v>
      </c>
      <c r="O28" s="171">
        <v>0</v>
      </c>
      <c r="P28" s="156"/>
    </row>
    <row r="29" spans="1:16" ht="25" customHeight="1" x14ac:dyDescent="0.25">
      <c r="A29" s="162"/>
      <c r="B29" s="162"/>
      <c r="C29" s="49" t="s">
        <v>1299</v>
      </c>
      <c r="D29" s="49" t="s">
        <v>121</v>
      </c>
      <c r="E29" s="49" t="s">
        <v>1352</v>
      </c>
      <c r="F29" s="49" t="s">
        <v>647</v>
      </c>
      <c r="G29" s="49" t="s">
        <v>29</v>
      </c>
      <c r="H29" s="49" t="s">
        <v>67</v>
      </c>
      <c r="I29" s="49" t="s">
        <v>3613</v>
      </c>
      <c r="J29" s="49" t="s">
        <v>124</v>
      </c>
      <c r="K29" s="49" t="s">
        <v>293</v>
      </c>
      <c r="L29" s="49" t="s">
        <v>23</v>
      </c>
      <c r="M29" s="162"/>
      <c r="N29" s="173"/>
      <c r="O29" s="173"/>
      <c r="P29" s="156"/>
    </row>
    <row r="30" spans="1:16" ht="25" customHeight="1" x14ac:dyDescent="0.25">
      <c r="A30" s="162"/>
      <c r="B30" s="162"/>
      <c r="C30" s="49" t="s">
        <v>1282</v>
      </c>
      <c r="D30" s="49" t="s">
        <v>121</v>
      </c>
      <c r="E30" s="49" t="s">
        <v>1297</v>
      </c>
      <c r="F30" s="49" t="s">
        <v>1298</v>
      </c>
      <c r="G30" s="49" t="s">
        <v>1283</v>
      </c>
      <c r="H30" s="49" t="s">
        <v>44</v>
      </c>
      <c r="I30" s="49" t="s">
        <v>3533</v>
      </c>
      <c r="J30" s="49" t="s">
        <v>124</v>
      </c>
      <c r="K30" s="49" t="s">
        <v>342</v>
      </c>
      <c r="L30" s="49" t="s">
        <v>23</v>
      </c>
      <c r="M30" s="162"/>
      <c r="N30" s="173"/>
      <c r="O30" s="173"/>
      <c r="P30" s="156"/>
    </row>
    <row r="31" spans="1:16" ht="25" customHeight="1" x14ac:dyDescent="0.25">
      <c r="A31" s="162"/>
      <c r="B31" s="162"/>
      <c r="C31" s="49" t="s">
        <v>1353</v>
      </c>
      <c r="D31" s="49" t="s">
        <v>121</v>
      </c>
      <c r="E31" s="49" t="s">
        <v>1037</v>
      </c>
      <c r="F31" s="49" t="s">
        <v>674</v>
      </c>
      <c r="G31" s="49" t="s">
        <v>1354</v>
      </c>
      <c r="H31" s="49" t="s">
        <v>44</v>
      </c>
      <c r="I31" s="49" t="s">
        <v>3367</v>
      </c>
      <c r="J31" s="49" t="s">
        <v>124</v>
      </c>
      <c r="K31" s="49" t="s">
        <v>482</v>
      </c>
      <c r="L31" s="49" t="s">
        <v>23</v>
      </c>
      <c r="M31" s="162"/>
      <c r="N31" s="173"/>
      <c r="O31" s="173"/>
      <c r="P31" s="156"/>
    </row>
    <row r="32" spans="1:16" ht="25" customHeight="1" x14ac:dyDescent="0.25">
      <c r="A32" s="162"/>
      <c r="B32" s="162"/>
      <c r="C32" s="49" t="s">
        <v>1036</v>
      </c>
      <c r="D32" s="49" t="s">
        <v>121</v>
      </c>
      <c r="E32" s="49" t="s">
        <v>1037</v>
      </c>
      <c r="F32" s="49" t="s">
        <v>674</v>
      </c>
      <c r="G32" s="49" t="s">
        <v>1355</v>
      </c>
      <c r="H32" s="49" t="s">
        <v>84</v>
      </c>
      <c r="I32" s="49" t="s">
        <v>3249</v>
      </c>
      <c r="J32" s="49" t="s">
        <v>124</v>
      </c>
      <c r="K32" s="49" t="s">
        <v>162</v>
      </c>
      <c r="L32" s="49" t="s">
        <v>23</v>
      </c>
      <c r="M32" s="162"/>
      <c r="N32" s="173"/>
      <c r="O32" s="173"/>
      <c r="P32" s="156"/>
    </row>
    <row r="33" spans="1:16" ht="24" x14ac:dyDescent="0.25">
      <c r="A33" s="163"/>
      <c r="B33" s="163"/>
      <c r="C33" s="49" t="s">
        <v>1356</v>
      </c>
      <c r="D33" s="49" t="s">
        <v>26</v>
      </c>
      <c r="E33" s="49" t="s">
        <v>48</v>
      </c>
      <c r="F33" s="49" t="s">
        <v>1357</v>
      </c>
      <c r="G33" s="49" t="s">
        <v>1358</v>
      </c>
      <c r="H33" s="49" t="s">
        <v>30</v>
      </c>
      <c r="I33" s="49" t="s">
        <v>3362</v>
      </c>
      <c r="J33" s="49" t="s">
        <v>149</v>
      </c>
      <c r="K33" s="49" t="s">
        <v>824</v>
      </c>
      <c r="L33" s="49" t="s">
        <v>23</v>
      </c>
      <c r="M33" s="163"/>
      <c r="N33" s="172"/>
      <c r="O33" s="172"/>
      <c r="P33" s="156"/>
    </row>
    <row r="34" spans="1:16" ht="36" x14ac:dyDescent="0.25">
      <c r="A34" s="170" t="s">
        <v>1359</v>
      </c>
      <c r="B34" s="170" t="s">
        <v>939</v>
      </c>
      <c r="C34" s="49" t="s">
        <v>1360</v>
      </c>
      <c r="D34" s="49" t="s">
        <v>17</v>
      </c>
      <c r="E34" s="49" t="s">
        <v>1361</v>
      </c>
      <c r="F34" s="49" t="s">
        <v>180</v>
      </c>
      <c r="G34" s="49" t="s">
        <v>1362</v>
      </c>
      <c r="H34" s="49" t="s">
        <v>21</v>
      </c>
      <c r="I34" s="49" t="s">
        <v>3614</v>
      </c>
      <c r="J34" s="49" t="s">
        <v>91</v>
      </c>
      <c r="K34" s="49" t="s">
        <v>287</v>
      </c>
      <c r="L34" s="49" t="s">
        <v>23</v>
      </c>
      <c r="M34" s="170">
        <v>30</v>
      </c>
      <c r="N34" s="171">
        <v>30.25</v>
      </c>
      <c r="O34" s="171">
        <v>0</v>
      </c>
      <c r="P34" s="156"/>
    </row>
    <row r="35" spans="1:16" ht="36" x14ac:dyDescent="0.25">
      <c r="A35" s="162"/>
      <c r="B35" s="162"/>
      <c r="C35" s="49" t="s">
        <v>1363</v>
      </c>
      <c r="D35" s="49" t="s">
        <v>17</v>
      </c>
      <c r="E35" s="49" t="s">
        <v>522</v>
      </c>
      <c r="F35" s="49" t="s">
        <v>98</v>
      </c>
      <c r="G35" s="49" t="s">
        <v>1364</v>
      </c>
      <c r="H35" s="49" t="s">
        <v>21</v>
      </c>
      <c r="I35" s="49" t="s">
        <v>3548</v>
      </c>
      <c r="J35" s="49" t="s">
        <v>91</v>
      </c>
      <c r="K35" s="49" t="s">
        <v>92</v>
      </c>
      <c r="L35" s="49" t="s">
        <v>23</v>
      </c>
      <c r="M35" s="162"/>
      <c r="N35" s="173"/>
      <c r="O35" s="173"/>
      <c r="P35" s="156"/>
    </row>
    <row r="36" spans="1:16" ht="36" x14ac:dyDescent="0.25">
      <c r="A36" s="162"/>
      <c r="B36" s="162"/>
      <c r="C36" s="49" t="s">
        <v>1365</v>
      </c>
      <c r="D36" s="49" t="s">
        <v>17</v>
      </c>
      <c r="E36" s="49" t="s">
        <v>1303</v>
      </c>
      <c r="F36" s="49" t="s">
        <v>214</v>
      </c>
      <c r="G36" s="49" t="s">
        <v>1366</v>
      </c>
      <c r="H36" s="49" t="s">
        <v>21</v>
      </c>
      <c r="I36" s="49" t="s">
        <v>3224</v>
      </c>
      <c r="J36" s="49" t="s">
        <v>91</v>
      </c>
      <c r="K36" s="49" t="s">
        <v>92</v>
      </c>
      <c r="L36" s="49" t="s">
        <v>23</v>
      </c>
      <c r="M36" s="162"/>
      <c r="N36" s="173"/>
      <c r="O36" s="173"/>
      <c r="P36" s="156"/>
    </row>
    <row r="37" spans="1:16" ht="36" x14ac:dyDescent="0.25">
      <c r="A37" s="163"/>
      <c r="B37" s="163"/>
      <c r="C37" s="49" t="s">
        <v>1367</v>
      </c>
      <c r="D37" s="49" t="s">
        <v>26</v>
      </c>
      <c r="E37" s="49" t="s">
        <v>156</v>
      </c>
      <c r="F37" s="49" t="s">
        <v>1294</v>
      </c>
      <c r="G37" s="49" t="s">
        <v>1368</v>
      </c>
      <c r="H37" s="49" t="s">
        <v>111</v>
      </c>
      <c r="I37" s="49" t="s">
        <v>3210</v>
      </c>
      <c r="J37" s="49" t="s">
        <v>31</v>
      </c>
      <c r="K37" s="49" t="s">
        <v>293</v>
      </c>
      <c r="L37" s="49" t="s">
        <v>23</v>
      </c>
      <c r="M37" s="163"/>
      <c r="N37" s="172"/>
      <c r="O37" s="172"/>
      <c r="P37" s="156"/>
    </row>
    <row r="38" spans="1:16" ht="36" x14ac:dyDescent="0.25">
      <c r="A38" s="170" t="s">
        <v>1369</v>
      </c>
      <c r="B38" s="170" t="s">
        <v>100</v>
      </c>
      <c r="C38" s="49" t="s">
        <v>1370</v>
      </c>
      <c r="D38" s="49" t="s">
        <v>17</v>
      </c>
      <c r="E38" s="49" t="s">
        <v>175</v>
      </c>
      <c r="F38" s="49" t="s">
        <v>19</v>
      </c>
      <c r="G38" s="49" t="s">
        <v>1371</v>
      </c>
      <c r="H38" s="49" t="s">
        <v>21</v>
      </c>
      <c r="I38" s="49" t="s">
        <v>3295</v>
      </c>
      <c r="J38" s="49" t="s">
        <v>91</v>
      </c>
      <c r="K38" s="49" t="s">
        <v>92</v>
      </c>
      <c r="L38" s="49" t="s">
        <v>23</v>
      </c>
      <c r="M38" s="170">
        <v>20</v>
      </c>
      <c r="N38" s="171">
        <v>50.5</v>
      </c>
      <c r="O38" s="171">
        <v>24</v>
      </c>
      <c r="P38" s="156"/>
    </row>
    <row r="39" spans="1:16" ht="36" x14ac:dyDescent="0.25">
      <c r="A39" s="162"/>
      <c r="B39" s="162"/>
      <c r="C39" s="49" t="s">
        <v>1372</v>
      </c>
      <c r="D39" s="49" t="s">
        <v>17</v>
      </c>
      <c r="E39" s="49" t="s">
        <v>680</v>
      </c>
      <c r="F39" s="49" t="s">
        <v>19</v>
      </c>
      <c r="G39" s="49" t="s">
        <v>681</v>
      </c>
      <c r="H39" s="49" t="s">
        <v>21</v>
      </c>
      <c r="I39" s="49" t="s">
        <v>3615</v>
      </c>
      <c r="J39" s="49" t="s">
        <v>91</v>
      </c>
      <c r="K39" s="49" t="s">
        <v>92</v>
      </c>
      <c r="L39" s="49" t="s">
        <v>23</v>
      </c>
      <c r="M39" s="162"/>
      <c r="N39" s="173"/>
      <c r="O39" s="173"/>
      <c r="P39" s="156"/>
    </row>
    <row r="40" spans="1:16" ht="25" customHeight="1" x14ac:dyDescent="0.25">
      <c r="A40" s="162"/>
      <c r="B40" s="162"/>
      <c r="C40" s="49" t="s">
        <v>1356</v>
      </c>
      <c r="D40" s="49" t="s">
        <v>26</v>
      </c>
      <c r="E40" s="49" t="s">
        <v>48</v>
      </c>
      <c r="F40" s="49" t="s">
        <v>1373</v>
      </c>
      <c r="G40" s="49" t="s">
        <v>1374</v>
      </c>
      <c r="H40" s="49" t="s">
        <v>111</v>
      </c>
      <c r="I40" s="49" t="s">
        <v>3249</v>
      </c>
      <c r="J40" s="49" t="s">
        <v>149</v>
      </c>
      <c r="K40" s="49" t="s">
        <v>112</v>
      </c>
      <c r="L40" s="49" t="s">
        <v>23</v>
      </c>
      <c r="M40" s="162"/>
      <c r="N40" s="173"/>
      <c r="O40" s="173"/>
      <c r="P40" s="156"/>
    </row>
    <row r="41" spans="1:16" ht="25" customHeight="1" x14ac:dyDescent="0.25">
      <c r="A41" s="162"/>
      <c r="B41" s="162"/>
      <c r="C41" s="49" t="s">
        <v>1284</v>
      </c>
      <c r="D41" s="49" t="s">
        <v>26</v>
      </c>
      <c r="E41" s="49" t="s">
        <v>53</v>
      </c>
      <c r="F41" s="49" t="s">
        <v>70</v>
      </c>
      <c r="G41" s="49" t="s">
        <v>1301</v>
      </c>
      <c r="H41" s="49" t="s">
        <v>566</v>
      </c>
      <c r="I41" s="49" t="s">
        <v>3210</v>
      </c>
      <c r="J41" s="49" t="s">
        <v>474</v>
      </c>
      <c r="K41" s="49" t="s">
        <v>23</v>
      </c>
      <c r="L41" s="49" t="s">
        <v>282</v>
      </c>
      <c r="M41" s="162"/>
      <c r="N41" s="173"/>
      <c r="O41" s="173"/>
      <c r="P41" s="156"/>
    </row>
    <row r="42" spans="1:16" ht="25" customHeight="1" x14ac:dyDescent="0.25">
      <c r="A42" s="163"/>
      <c r="B42" s="163"/>
      <c r="C42" s="49" t="s">
        <v>987</v>
      </c>
      <c r="D42" s="49" t="s">
        <v>26</v>
      </c>
      <c r="E42" s="49" t="s">
        <v>53</v>
      </c>
      <c r="F42" s="49" t="s">
        <v>70</v>
      </c>
      <c r="G42" s="49" t="s">
        <v>1204</v>
      </c>
      <c r="H42" s="49" t="s">
        <v>84</v>
      </c>
      <c r="I42" s="49" t="s">
        <v>3210</v>
      </c>
      <c r="J42" s="49" t="s">
        <v>474</v>
      </c>
      <c r="K42" s="49" t="s">
        <v>23</v>
      </c>
      <c r="L42" s="49" t="s">
        <v>282</v>
      </c>
      <c r="M42" s="163"/>
      <c r="N42" s="172"/>
      <c r="O42" s="172"/>
      <c r="P42" s="156"/>
    </row>
    <row r="43" spans="1:16" ht="36" x14ac:dyDescent="0.25">
      <c r="A43" s="170" t="s">
        <v>1375</v>
      </c>
      <c r="B43" s="170" t="s">
        <v>29</v>
      </c>
      <c r="C43" s="49" t="s">
        <v>1376</v>
      </c>
      <c r="D43" s="49" t="s">
        <v>17</v>
      </c>
      <c r="E43" s="49" t="s">
        <v>557</v>
      </c>
      <c r="F43" s="49" t="s">
        <v>19</v>
      </c>
      <c r="G43" s="49" t="s">
        <v>1377</v>
      </c>
      <c r="H43" s="49" t="s">
        <v>21</v>
      </c>
      <c r="I43" s="49" t="s">
        <v>3224</v>
      </c>
      <c r="J43" s="49" t="s">
        <v>105</v>
      </c>
      <c r="K43" s="49" t="s">
        <v>23</v>
      </c>
      <c r="L43" s="49" t="s">
        <v>106</v>
      </c>
      <c r="M43" s="170">
        <v>15</v>
      </c>
      <c r="N43" s="171">
        <v>56.5</v>
      </c>
      <c r="O43" s="171">
        <v>41.5</v>
      </c>
      <c r="P43" s="156"/>
    </row>
    <row r="44" spans="1:16" ht="25" customHeight="1" x14ac:dyDescent="0.25">
      <c r="A44" s="162"/>
      <c r="B44" s="162"/>
      <c r="C44" s="49" t="s">
        <v>1378</v>
      </c>
      <c r="D44" s="49" t="s">
        <v>17</v>
      </c>
      <c r="E44" s="49" t="s">
        <v>1379</v>
      </c>
      <c r="F44" s="49" t="s">
        <v>19</v>
      </c>
      <c r="G44" s="49" t="s">
        <v>1380</v>
      </c>
      <c r="H44" s="49" t="s">
        <v>21</v>
      </c>
      <c r="I44" s="49" t="s">
        <v>3224</v>
      </c>
      <c r="J44" s="49" t="s">
        <v>22</v>
      </c>
      <c r="K44" s="49" t="s">
        <v>23</v>
      </c>
      <c r="L44" s="49" t="s">
        <v>24</v>
      </c>
      <c r="M44" s="162"/>
      <c r="N44" s="173"/>
      <c r="O44" s="173"/>
      <c r="P44" s="156"/>
    </row>
    <row r="45" spans="1:16" ht="36" x14ac:dyDescent="0.25">
      <c r="A45" s="163"/>
      <c r="B45" s="163"/>
      <c r="C45" s="49" t="s">
        <v>1381</v>
      </c>
      <c r="D45" s="49" t="s">
        <v>17</v>
      </c>
      <c r="E45" s="49" t="s">
        <v>680</v>
      </c>
      <c r="F45" s="49" t="s">
        <v>180</v>
      </c>
      <c r="G45" s="49" t="s">
        <v>1382</v>
      </c>
      <c r="H45" s="49" t="s">
        <v>111</v>
      </c>
      <c r="I45" s="49" t="s">
        <v>3602</v>
      </c>
      <c r="J45" s="49" t="s">
        <v>91</v>
      </c>
      <c r="K45" s="49" t="s">
        <v>112</v>
      </c>
      <c r="L45" s="49" t="s">
        <v>23</v>
      </c>
      <c r="M45" s="163"/>
      <c r="N45" s="172"/>
      <c r="O45" s="172"/>
      <c r="P45" s="156"/>
    </row>
    <row r="46" spans="1:16" ht="25" customHeight="1" x14ac:dyDescent="0.25">
      <c r="A46" s="170" t="s">
        <v>1383</v>
      </c>
      <c r="B46" s="170" t="s">
        <v>100</v>
      </c>
      <c r="C46" s="49" t="s">
        <v>1321</v>
      </c>
      <c r="D46" s="49" t="s">
        <v>17</v>
      </c>
      <c r="E46" s="49" t="s">
        <v>1322</v>
      </c>
      <c r="F46" s="49" t="s">
        <v>98</v>
      </c>
      <c r="G46" s="49" t="s">
        <v>1323</v>
      </c>
      <c r="H46" s="49" t="s">
        <v>30</v>
      </c>
      <c r="I46" s="49" t="s">
        <v>3228</v>
      </c>
      <c r="J46" s="49" t="s">
        <v>612</v>
      </c>
      <c r="K46" s="49" t="s">
        <v>23</v>
      </c>
      <c r="L46" s="49" t="s">
        <v>816</v>
      </c>
      <c r="M46" s="170">
        <v>20</v>
      </c>
      <c r="N46" s="171">
        <v>20</v>
      </c>
      <c r="O46" s="171">
        <v>0</v>
      </c>
      <c r="P46" s="156"/>
    </row>
    <row r="47" spans="1:16" ht="25" customHeight="1" x14ac:dyDescent="0.25">
      <c r="A47" s="163"/>
      <c r="B47" s="163"/>
      <c r="C47" s="49" t="s">
        <v>1353</v>
      </c>
      <c r="D47" s="49" t="s">
        <v>121</v>
      </c>
      <c r="E47" s="49" t="s">
        <v>1037</v>
      </c>
      <c r="F47" s="49" t="s">
        <v>416</v>
      </c>
      <c r="G47" s="49" t="s">
        <v>1354</v>
      </c>
      <c r="H47" s="49" t="s">
        <v>44</v>
      </c>
      <c r="I47" s="49" t="s">
        <v>3616</v>
      </c>
      <c r="J47" s="49" t="s">
        <v>124</v>
      </c>
      <c r="K47" s="49" t="s">
        <v>63</v>
      </c>
      <c r="L47" s="49" t="s">
        <v>23</v>
      </c>
      <c r="M47" s="163"/>
      <c r="N47" s="172"/>
      <c r="O47" s="172"/>
      <c r="P47" s="156"/>
    </row>
    <row r="48" spans="1:16" ht="36" x14ac:dyDescent="0.25">
      <c r="A48" s="170" t="s">
        <v>1384</v>
      </c>
      <c r="B48" s="170" t="s">
        <v>29</v>
      </c>
      <c r="C48" s="49" t="s">
        <v>1385</v>
      </c>
      <c r="D48" s="49" t="s">
        <v>17</v>
      </c>
      <c r="E48" s="49" t="s">
        <v>557</v>
      </c>
      <c r="F48" s="49" t="s">
        <v>166</v>
      </c>
      <c r="G48" s="49" t="s">
        <v>1386</v>
      </c>
      <c r="H48" s="49" t="s">
        <v>21</v>
      </c>
      <c r="I48" s="49" t="s">
        <v>3281</v>
      </c>
      <c r="J48" s="49" t="s">
        <v>105</v>
      </c>
      <c r="K48" s="49" t="s">
        <v>23</v>
      </c>
      <c r="L48" s="49" t="s">
        <v>106</v>
      </c>
      <c r="M48" s="170">
        <v>10</v>
      </c>
      <c r="N48" s="171">
        <v>37</v>
      </c>
      <c r="O48" s="171">
        <v>27</v>
      </c>
      <c r="P48" s="156"/>
    </row>
    <row r="49" spans="1:16" ht="25" customHeight="1" x14ac:dyDescent="0.25">
      <c r="A49" s="162"/>
      <c r="B49" s="162"/>
      <c r="C49" s="49" t="s">
        <v>1385</v>
      </c>
      <c r="D49" s="49" t="s">
        <v>17</v>
      </c>
      <c r="E49" s="49" t="s">
        <v>136</v>
      </c>
      <c r="F49" s="49" t="s">
        <v>272</v>
      </c>
      <c r="G49" s="49" t="s">
        <v>131</v>
      </c>
      <c r="H49" s="49" t="s">
        <v>21</v>
      </c>
      <c r="I49" s="49" t="s">
        <v>3281</v>
      </c>
      <c r="J49" s="49" t="s">
        <v>138</v>
      </c>
      <c r="K49" s="49" t="s">
        <v>133</v>
      </c>
      <c r="L49" s="49" t="s">
        <v>23</v>
      </c>
      <c r="M49" s="162"/>
      <c r="N49" s="173"/>
      <c r="O49" s="173"/>
      <c r="P49" s="156"/>
    </row>
    <row r="50" spans="1:16" ht="25" customHeight="1" x14ac:dyDescent="0.25">
      <c r="A50" s="163"/>
      <c r="B50" s="163"/>
      <c r="C50" s="49" t="s">
        <v>1387</v>
      </c>
      <c r="D50" s="49" t="s">
        <v>26</v>
      </c>
      <c r="E50" s="49" t="s">
        <v>53</v>
      </c>
      <c r="F50" s="49" t="s">
        <v>1388</v>
      </c>
      <c r="G50" s="49" t="s">
        <v>29</v>
      </c>
      <c r="H50" s="49" t="s">
        <v>595</v>
      </c>
      <c r="I50" s="49" t="s">
        <v>3210</v>
      </c>
      <c r="J50" s="49" t="s">
        <v>72</v>
      </c>
      <c r="K50" s="49" t="s">
        <v>23</v>
      </c>
      <c r="L50" s="49" t="s">
        <v>38</v>
      </c>
      <c r="M50" s="163"/>
      <c r="N50" s="172"/>
      <c r="O50" s="172"/>
      <c r="P50" s="156"/>
    </row>
    <row r="51" spans="1:16" ht="36" x14ac:dyDescent="0.25">
      <c r="A51" s="170" t="s">
        <v>1389</v>
      </c>
      <c r="B51" s="170" t="s">
        <v>1390</v>
      </c>
      <c r="C51" s="49" t="s">
        <v>1391</v>
      </c>
      <c r="D51" s="49" t="s">
        <v>17</v>
      </c>
      <c r="E51" s="49" t="s">
        <v>1392</v>
      </c>
      <c r="F51" s="49" t="s">
        <v>109</v>
      </c>
      <c r="G51" s="49" t="s">
        <v>1393</v>
      </c>
      <c r="H51" s="49" t="s">
        <v>67</v>
      </c>
      <c r="I51" s="49" t="s">
        <v>3295</v>
      </c>
      <c r="J51" s="49" t="s">
        <v>105</v>
      </c>
      <c r="K51" s="49" t="s">
        <v>23</v>
      </c>
      <c r="L51" s="49" t="s">
        <v>861</v>
      </c>
      <c r="M51" s="170">
        <v>10</v>
      </c>
      <c r="N51" s="171">
        <v>10</v>
      </c>
      <c r="O51" s="171">
        <v>0</v>
      </c>
      <c r="P51" s="156"/>
    </row>
    <row r="52" spans="1:16" ht="25" customHeight="1" x14ac:dyDescent="0.25">
      <c r="A52" s="163"/>
      <c r="B52" s="163"/>
      <c r="C52" s="49" t="s">
        <v>1299</v>
      </c>
      <c r="D52" s="49" t="s">
        <v>121</v>
      </c>
      <c r="E52" s="49" t="s">
        <v>1352</v>
      </c>
      <c r="F52" s="49" t="s">
        <v>1189</v>
      </c>
      <c r="G52" s="49" t="s">
        <v>29</v>
      </c>
      <c r="H52" s="49" t="s">
        <v>222</v>
      </c>
      <c r="I52" s="49" t="s">
        <v>3616</v>
      </c>
      <c r="J52" s="49" t="s">
        <v>124</v>
      </c>
      <c r="K52" s="49" t="s">
        <v>63</v>
      </c>
      <c r="L52" s="49" t="s">
        <v>23</v>
      </c>
      <c r="M52" s="163"/>
      <c r="N52" s="172"/>
      <c r="O52" s="172"/>
      <c r="P52" s="156"/>
    </row>
    <row r="53" spans="1:16" ht="36" x14ac:dyDescent="0.25">
      <c r="A53" s="170" t="s">
        <v>1394</v>
      </c>
      <c r="B53" s="170" t="s">
        <v>1395</v>
      </c>
      <c r="C53" s="49" t="s">
        <v>1396</v>
      </c>
      <c r="D53" s="49" t="s">
        <v>17</v>
      </c>
      <c r="E53" s="49" t="s">
        <v>1303</v>
      </c>
      <c r="F53" s="49" t="s">
        <v>98</v>
      </c>
      <c r="G53" s="49" t="s">
        <v>1366</v>
      </c>
      <c r="H53" s="49" t="s">
        <v>21</v>
      </c>
      <c r="I53" s="49" t="s">
        <v>3307</v>
      </c>
      <c r="J53" s="49" t="s">
        <v>91</v>
      </c>
      <c r="K53" s="49" t="s">
        <v>287</v>
      </c>
      <c r="L53" s="49" t="s">
        <v>23</v>
      </c>
      <c r="M53" s="170">
        <v>5</v>
      </c>
      <c r="N53" s="171">
        <v>10</v>
      </c>
      <c r="O53" s="171">
        <v>0</v>
      </c>
      <c r="P53" s="156"/>
    </row>
    <row r="54" spans="1:16" ht="25" customHeight="1" x14ac:dyDescent="0.25">
      <c r="A54" s="162"/>
      <c r="B54" s="162"/>
      <c r="C54" s="49" t="s">
        <v>1299</v>
      </c>
      <c r="D54" s="49" t="s">
        <v>121</v>
      </c>
      <c r="E54" s="49" t="s">
        <v>1397</v>
      </c>
      <c r="F54" s="49" t="s">
        <v>1189</v>
      </c>
      <c r="G54" s="49" t="s">
        <v>29</v>
      </c>
      <c r="H54" s="49" t="s">
        <v>119</v>
      </c>
      <c r="I54" s="49" t="s">
        <v>3617</v>
      </c>
      <c r="J54" s="49" t="s">
        <v>124</v>
      </c>
      <c r="K54" s="49" t="s">
        <v>68</v>
      </c>
      <c r="L54" s="49" t="s">
        <v>23</v>
      </c>
      <c r="M54" s="162"/>
      <c r="N54" s="173"/>
      <c r="O54" s="173"/>
      <c r="P54" s="156"/>
    </row>
    <row r="55" spans="1:16" ht="25" customHeight="1" x14ac:dyDescent="0.25">
      <c r="A55" s="163"/>
      <c r="B55" s="163"/>
      <c r="C55" s="49" t="s">
        <v>1398</v>
      </c>
      <c r="D55" s="49" t="s">
        <v>26</v>
      </c>
      <c r="E55" s="49" t="s">
        <v>156</v>
      </c>
      <c r="F55" s="49" t="s">
        <v>1294</v>
      </c>
      <c r="G55" s="49" t="s">
        <v>1368</v>
      </c>
      <c r="H55" s="49" t="s">
        <v>30</v>
      </c>
      <c r="I55" s="49" t="s">
        <v>3210</v>
      </c>
      <c r="J55" s="49" t="s">
        <v>31</v>
      </c>
      <c r="K55" s="49" t="s">
        <v>32</v>
      </c>
      <c r="L55" s="49" t="s">
        <v>23</v>
      </c>
      <c r="M55" s="163"/>
      <c r="N55" s="172"/>
      <c r="O55" s="172"/>
      <c r="P55" s="156"/>
    </row>
    <row r="56" spans="1:16" ht="36" x14ac:dyDescent="0.25">
      <c r="A56" s="170" t="s">
        <v>1399</v>
      </c>
      <c r="B56" s="170" t="s">
        <v>1400</v>
      </c>
      <c r="C56" s="49" t="s">
        <v>1401</v>
      </c>
      <c r="D56" s="49" t="s">
        <v>17</v>
      </c>
      <c r="E56" s="49" t="s">
        <v>557</v>
      </c>
      <c r="F56" s="49" t="s">
        <v>95</v>
      </c>
      <c r="G56" s="49" t="s">
        <v>486</v>
      </c>
      <c r="H56" s="49" t="s">
        <v>21</v>
      </c>
      <c r="I56" s="49" t="s">
        <v>3618</v>
      </c>
      <c r="J56" s="49" t="s">
        <v>105</v>
      </c>
      <c r="K56" s="49" t="s">
        <v>23</v>
      </c>
      <c r="L56" s="49" t="s">
        <v>106</v>
      </c>
      <c r="M56" s="170">
        <v>30</v>
      </c>
      <c r="N56" s="171">
        <v>56.43</v>
      </c>
      <c r="O56" s="171">
        <v>26.43</v>
      </c>
      <c r="P56" s="156"/>
    </row>
    <row r="57" spans="1:16" ht="25" customHeight="1" x14ac:dyDescent="0.25">
      <c r="A57" s="162"/>
      <c r="B57" s="162"/>
      <c r="C57" s="49" t="s">
        <v>1349</v>
      </c>
      <c r="D57" s="49" t="s">
        <v>26</v>
      </c>
      <c r="E57" s="49" t="s">
        <v>1402</v>
      </c>
      <c r="F57" s="49" t="s">
        <v>83</v>
      </c>
      <c r="G57" s="49" t="s">
        <v>1351</v>
      </c>
      <c r="H57" s="49" t="s">
        <v>30</v>
      </c>
      <c r="I57" s="49" t="s">
        <v>3249</v>
      </c>
      <c r="J57" s="49" t="s">
        <v>31</v>
      </c>
      <c r="K57" s="49" t="s">
        <v>32</v>
      </c>
      <c r="L57" s="49" t="s">
        <v>23</v>
      </c>
      <c r="M57" s="162"/>
      <c r="N57" s="173"/>
      <c r="O57" s="173"/>
      <c r="P57" s="156"/>
    </row>
    <row r="58" spans="1:16" ht="25" customHeight="1" x14ac:dyDescent="0.25">
      <c r="A58" s="162"/>
      <c r="B58" s="162"/>
      <c r="C58" s="49" t="s">
        <v>1292</v>
      </c>
      <c r="D58" s="49" t="s">
        <v>26</v>
      </c>
      <c r="E58" s="49" t="s">
        <v>1293</v>
      </c>
      <c r="F58" s="49" t="s">
        <v>83</v>
      </c>
      <c r="G58" s="49" t="s">
        <v>1295</v>
      </c>
      <c r="H58" s="49" t="s">
        <v>534</v>
      </c>
      <c r="I58" s="49" t="s">
        <v>3249</v>
      </c>
      <c r="J58" s="49" t="s">
        <v>72</v>
      </c>
      <c r="K58" s="49" t="s">
        <v>274</v>
      </c>
      <c r="L58" s="49" t="s">
        <v>23</v>
      </c>
      <c r="M58" s="162"/>
      <c r="N58" s="173"/>
      <c r="O58" s="173"/>
      <c r="P58" s="156"/>
    </row>
    <row r="59" spans="1:16" ht="25" customHeight="1" x14ac:dyDescent="0.25">
      <c r="A59" s="162"/>
      <c r="B59" s="162"/>
      <c r="C59" s="49" t="s">
        <v>1284</v>
      </c>
      <c r="D59" s="49" t="s">
        <v>26</v>
      </c>
      <c r="E59" s="49" t="s">
        <v>1285</v>
      </c>
      <c r="F59" s="49" t="s">
        <v>1403</v>
      </c>
      <c r="G59" s="49" t="s">
        <v>1034</v>
      </c>
      <c r="H59" s="49" t="s">
        <v>481</v>
      </c>
      <c r="I59" s="49" t="s">
        <v>3367</v>
      </c>
      <c r="J59" s="49" t="s">
        <v>474</v>
      </c>
      <c r="K59" s="49" t="s">
        <v>23</v>
      </c>
      <c r="L59" s="49" t="s">
        <v>738</v>
      </c>
      <c r="M59" s="162"/>
      <c r="N59" s="173"/>
      <c r="O59" s="173"/>
      <c r="P59" s="156"/>
    </row>
    <row r="60" spans="1:16" ht="25" customHeight="1" x14ac:dyDescent="0.25">
      <c r="A60" s="162"/>
      <c r="B60" s="162"/>
      <c r="C60" s="49" t="s">
        <v>1036</v>
      </c>
      <c r="D60" s="49" t="s">
        <v>121</v>
      </c>
      <c r="E60" s="49" t="s">
        <v>1037</v>
      </c>
      <c r="F60" s="49" t="s">
        <v>1008</v>
      </c>
      <c r="G60" s="49" t="s">
        <v>1355</v>
      </c>
      <c r="H60" s="49" t="s">
        <v>111</v>
      </c>
      <c r="I60" s="49" t="s">
        <v>3619</v>
      </c>
      <c r="J60" s="49" t="s">
        <v>124</v>
      </c>
      <c r="K60" s="49" t="s">
        <v>1404</v>
      </c>
      <c r="L60" s="49" t="s">
        <v>23</v>
      </c>
      <c r="M60" s="162"/>
      <c r="N60" s="173"/>
      <c r="O60" s="173"/>
      <c r="P60" s="156"/>
    </row>
    <row r="61" spans="1:16" ht="25" customHeight="1" x14ac:dyDescent="0.25">
      <c r="A61" s="163"/>
      <c r="B61" s="163"/>
      <c r="C61" s="49" t="s">
        <v>1353</v>
      </c>
      <c r="D61" s="49" t="s">
        <v>121</v>
      </c>
      <c r="E61" s="49" t="s">
        <v>1037</v>
      </c>
      <c r="F61" s="49" t="s">
        <v>506</v>
      </c>
      <c r="G61" s="49" t="s">
        <v>1354</v>
      </c>
      <c r="H61" s="49" t="s">
        <v>153</v>
      </c>
      <c r="I61" s="49" t="s">
        <v>3620</v>
      </c>
      <c r="J61" s="49" t="s">
        <v>124</v>
      </c>
      <c r="K61" s="49" t="s">
        <v>1405</v>
      </c>
      <c r="L61" s="49" t="s">
        <v>23</v>
      </c>
      <c r="M61" s="163"/>
      <c r="N61" s="172"/>
      <c r="O61" s="172"/>
      <c r="P61" s="156"/>
    </row>
    <row r="62" spans="1:16" ht="36" x14ac:dyDescent="0.25">
      <c r="A62" s="49" t="s">
        <v>1410</v>
      </c>
      <c r="B62" s="49" t="s">
        <v>173</v>
      </c>
      <c r="C62" s="49" t="s">
        <v>1411</v>
      </c>
      <c r="D62" s="49" t="s">
        <v>17</v>
      </c>
      <c r="E62" s="49" t="s">
        <v>301</v>
      </c>
      <c r="F62" s="49" t="s">
        <v>19</v>
      </c>
      <c r="G62" s="49" t="s">
        <v>302</v>
      </c>
      <c r="H62" s="49" t="s">
        <v>21</v>
      </c>
      <c r="I62" s="49" t="s">
        <v>3208</v>
      </c>
      <c r="J62" s="49" t="s">
        <v>91</v>
      </c>
      <c r="K62" s="49" t="s">
        <v>92</v>
      </c>
      <c r="L62" s="49" t="s">
        <v>23</v>
      </c>
      <c r="M62" s="49">
        <v>10</v>
      </c>
      <c r="N62" s="85">
        <v>10</v>
      </c>
      <c r="O62" s="85">
        <v>0</v>
      </c>
      <c r="P62" s="17"/>
    </row>
    <row r="63" spans="1:16" ht="36" x14ac:dyDescent="0.25">
      <c r="A63" s="170" t="s">
        <v>1412</v>
      </c>
      <c r="B63" s="170" t="s">
        <v>29</v>
      </c>
      <c r="C63" s="49" t="s">
        <v>1334</v>
      </c>
      <c r="D63" s="49" t="s">
        <v>26</v>
      </c>
      <c r="E63" s="49" t="s">
        <v>1313</v>
      </c>
      <c r="F63" s="49" t="s">
        <v>1314</v>
      </c>
      <c r="G63" s="49" t="s">
        <v>1315</v>
      </c>
      <c r="H63" s="49" t="s">
        <v>62</v>
      </c>
      <c r="I63" s="49" t="s">
        <v>3270</v>
      </c>
      <c r="J63" s="49" t="s">
        <v>72</v>
      </c>
      <c r="K63" s="49" t="s">
        <v>92</v>
      </c>
      <c r="L63" s="49" t="s">
        <v>23</v>
      </c>
      <c r="M63" s="170">
        <v>7.5</v>
      </c>
      <c r="N63" s="171">
        <v>13.9</v>
      </c>
      <c r="O63" s="171">
        <v>0</v>
      </c>
      <c r="P63" s="156"/>
    </row>
    <row r="64" spans="1:16" ht="25" customHeight="1" x14ac:dyDescent="0.25">
      <c r="A64" s="163"/>
      <c r="B64" s="163"/>
      <c r="C64" s="49" t="s">
        <v>1413</v>
      </c>
      <c r="D64" s="49" t="s">
        <v>47</v>
      </c>
      <c r="E64" s="49" t="s">
        <v>48</v>
      </c>
      <c r="F64" s="49" t="s">
        <v>1033</v>
      </c>
      <c r="G64" s="49" t="s">
        <v>29</v>
      </c>
      <c r="H64" s="49" t="s">
        <v>111</v>
      </c>
      <c r="I64" s="49" t="s">
        <v>29</v>
      </c>
      <c r="J64" s="49" t="s">
        <v>1168</v>
      </c>
      <c r="K64" s="49" t="s">
        <v>1114</v>
      </c>
      <c r="L64" s="49" t="s">
        <v>23</v>
      </c>
      <c r="M64" s="163"/>
      <c r="N64" s="172"/>
      <c r="O64" s="172"/>
      <c r="P64" s="156"/>
    </row>
    <row r="65" spans="1:16" ht="36" x14ac:dyDescent="0.25">
      <c r="A65" s="170" t="s">
        <v>1414</v>
      </c>
      <c r="B65" s="170" t="s">
        <v>29</v>
      </c>
      <c r="C65" s="49" t="s">
        <v>1415</v>
      </c>
      <c r="D65" s="49" t="s">
        <v>17</v>
      </c>
      <c r="E65" s="49" t="s">
        <v>1416</v>
      </c>
      <c r="F65" s="49" t="s">
        <v>109</v>
      </c>
      <c r="G65" s="49" t="s">
        <v>1417</v>
      </c>
      <c r="H65" s="49" t="s">
        <v>21</v>
      </c>
      <c r="I65" s="49" t="s">
        <v>3621</v>
      </c>
      <c r="J65" s="49" t="s">
        <v>105</v>
      </c>
      <c r="K65" s="49" t="s">
        <v>23</v>
      </c>
      <c r="L65" s="49" t="s">
        <v>106</v>
      </c>
      <c r="M65" s="170">
        <v>0</v>
      </c>
      <c r="N65" s="171">
        <v>90</v>
      </c>
      <c r="O65" s="171">
        <v>90</v>
      </c>
      <c r="P65" s="156"/>
    </row>
    <row r="66" spans="1:16" ht="36" x14ac:dyDescent="0.25">
      <c r="A66" s="162"/>
      <c r="B66" s="162"/>
      <c r="C66" s="49" t="s">
        <v>1418</v>
      </c>
      <c r="D66" s="49" t="s">
        <v>17</v>
      </c>
      <c r="E66" s="49" t="s">
        <v>1419</v>
      </c>
      <c r="F66" s="49" t="s">
        <v>103</v>
      </c>
      <c r="G66" s="49" t="s">
        <v>1420</v>
      </c>
      <c r="H66" s="49" t="s">
        <v>21</v>
      </c>
      <c r="I66" s="49" t="s">
        <v>3622</v>
      </c>
      <c r="J66" s="49" t="s">
        <v>105</v>
      </c>
      <c r="K66" s="49" t="s">
        <v>23</v>
      </c>
      <c r="L66" s="49" t="s">
        <v>106</v>
      </c>
      <c r="M66" s="162"/>
      <c r="N66" s="173"/>
      <c r="O66" s="173"/>
      <c r="P66" s="156"/>
    </row>
    <row r="67" spans="1:16" ht="36" x14ac:dyDescent="0.25">
      <c r="A67" s="163"/>
      <c r="B67" s="163"/>
      <c r="C67" s="49" t="s">
        <v>1421</v>
      </c>
      <c r="D67" s="49" t="s">
        <v>17</v>
      </c>
      <c r="E67" s="49" t="s">
        <v>1416</v>
      </c>
      <c r="F67" s="49" t="s">
        <v>19</v>
      </c>
      <c r="G67" s="49" t="s">
        <v>1417</v>
      </c>
      <c r="H67" s="49" t="s">
        <v>21</v>
      </c>
      <c r="I67" s="49" t="s">
        <v>3257</v>
      </c>
      <c r="J67" s="49" t="s">
        <v>105</v>
      </c>
      <c r="K67" s="49" t="s">
        <v>23</v>
      </c>
      <c r="L67" s="49" t="s">
        <v>106</v>
      </c>
      <c r="M67" s="163"/>
      <c r="N67" s="172"/>
      <c r="O67" s="172"/>
      <c r="P67" s="156"/>
    </row>
    <row r="68" spans="1:16" ht="36" x14ac:dyDescent="0.25">
      <c r="A68" s="170" t="s">
        <v>1311</v>
      </c>
      <c r="B68" s="170" t="s">
        <v>15</v>
      </c>
      <c r="C68" s="49" t="s">
        <v>1312</v>
      </c>
      <c r="D68" s="49" t="s">
        <v>26</v>
      </c>
      <c r="E68" s="49" t="s">
        <v>1313</v>
      </c>
      <c r="F68" s="49" t="s">
        <v>1314</v>
      </c>
      <c r="G68" s="49" t="s">
        <v>1315</v>
      </c>
      <c r="H68" s="49" t="s">
        <v>67</v>
      </c>
      <c r="I68" s="49" t="s">
        <v>3270</v>
      </c>
      <c r="J68" s="49" t="s">
        <v>72</v>
      </c>
      <c r="K68" s="49" t="s">
        <v>133</v>
      </c>
      <c r="L68" s="49" t="s">
        <v>23</v>
      </c>
      <c r="M68" s="170">
        <v>15</v>
      </c>
      <c r="N68" s="171">
        <v>11.7</v>
      </c>
      <c r="O68" s="171">
        <v>-3.3</v>
      </c>
      <c r="P68" s="156" t="s">
        <v>3191</v>
      </c>
    </row>
    <row r="69" spans="1:16" ht="25" customHeight="1" x14ac:dyDescent="0.25">
      <c r="A69" s="163"/>
      <c r="B69" s="163"/>
      <c r="C69" s="49" t="s">
        <v>1316</v>
      </c>
      <c r="D69" s="49" t="s">
        <v>40</v>
      </c>
      <c r="E69" s="49" t="s">
        <v>41</v>
      </c>
      <c r="F69" s="49" t="s">
        <v>1317</v>
      </c>
      <c r="G69" s="49" t="s">
        <v>1318</v>
      </c>
      <c r="H69" s="49" t="s">
        <v>481</v>
      </c>
      <c r="I69" s="49" t="s">
        <v>3611</v>
      </c>
      <c r="J69" s="49" t="s">
        <v>399</v>
      </c>
      <c r="K69" s="49" t="s">
        <v>1319</v>
      </c>
      <c r="L69" s="49" t="s">
        <v>23</v>
      </c>
      <c r="M69" s="163"/>
      <c r="N69" s="172"/>
      <c r="O69" s="172"/>
      <c r="P69" s="156"/>
    </row>
    <row r="70" spans="1:16" ht="36" x14ac:dyDescent="0.25">
      <c r="A70" s="49" t="s">
        <v>1406</v>
      </c>
      <c r="B70" s="49" t="s">
        <v>15</v>
      </c>
      <c r="C70" s="49" t="s">
        <v>1407</v>
      </c>
      <c r="D70" s="49" t="s">
        <v>17</v>
      </c>
      <c r="E70" s="49" t="s">
        <v>1408</v>
      </c>
      <c r="F70" s="49" t="s">
        <v>89</v>
      </c>
      <c r="G70" s="49" t="s">
        <v>1409</v>
      </c>
      <c r="H70" s="49" t="s">
        <v>21</v>
      </c>
      <c r="I70" s="49" t="s">
        <v>3221</v>
      </c>
      <c r="J70" s="49" t="s">
        <v>91</v>
      </c>
      <c r="K70" s="49" t="s">
        <v>92</v>
      </c>
      <c r="L70" s="49" t="s">
        <v>23</v>
      </c>
      <c r="M70" s="49">
        <v>15</v>
      </c>
      <c r="N70" s="85">
        <v>10</v>
      </c>
      <c r="O70" s="85">
        <v>-5</v>
      </c>
      <c r="P70" s="17" t="s">
        <v>3191</v>
      </c>
    </row>
    <row r="71" spans="1:16" ht="25" customHeight="1" x14ac:dyDescent="0.25">
      <c r="A71" s="186" t="s">
        <v>3807</v>
      </c>
      <c r="B71" s="187"/>
      <c r="C71" s="187"/>
      <c r="D71" s="187"/>
      <c r="E71" s="187"/>
      <c r="F71" s="187"/>
      <c r="G71" s="187"/>
      <c r="H71" s="187"/>
      <c r="I71" s="187"/>
      <c r="J71" s="187"/>
      <c r="K71" s="187"/>
      <c r="L71" s="188"/>
      <c r="M71" s="110">
        <f>SUM(M3:M70)</f>
        <v>352.5</v>
      </c>
      <c r="N71" s="110">
        <f t="shared" ref="N71" si="0">SUM(N3:N70)</f>
        <v>692.98</v>
      </c>
      <c r="O71" s="110">
        <f>SUM(O3:O67)</f>
        <v>279.33000000000004</v>
      </c>
      <c r="P71" s="116"/>
    </row>
    <row r="72" spans="1:16" ht="25" customHeight="1" x14ac:dyDescent="0.25">
      <c r="B72" s="10"/>
    </row>
    <row r="73" spans="1:16" ht="25" customHeight="1" x14ac:dyDescent="0.25">
      <c r="B73" s="10"/>
    </row>
    <row r="74" spans="1:16" ht="25" customHeight="1" x14ac:dyDescent="0.25">
      <c r="B74" s="10"/>
    </row>
    <row r="75" spans="1:16" ht="25" customHeight="1" x14ac:dyDescent="0.25">
      <c r="B75" s="10"/>
    </row>
    <row r="76" spans="1:16" ht="25" customHeight="1" x14ac:dyDescent="0.25">
      <c r="B76" s="10"/>
    </row>
    <row r="77" spans="1:16" ht="25" customHeight="1" x14ac:dyDescent="0.25">
      <c r="B77" s="10"/>
    </row>
    <row r="78" spans="1:16" ht="25" customHeight="1" x14ac:dyDescent="0.25">
      <c r="B78" s="10"/>
    </row>
    <row r="79" spans="1:16" ht="25" customHeight="1" x14ac:dyDescent="0.25">
      <c r="B79" s="10"/>
    </row>
  </sheetData>
  <mergeCells count="110">
    <mergeCell ref="P7:P10"/>
    <mergeCell ref="P3:P6"/>
    <mergeCell ref="P12:P14"/>
    <mergeCell ref="P68:P69"/>
    <mergeCell ref="P15:P17"/>
    <mergeCell ref="P18:P20"/>
    <mergeCell ref="P21:P27"/>
    <mergeCell ref="P28:P33"/>
    <mergeCell ref="P34:P37"/>
    <mergeCell ref="P38:P42"/>
    <mergeCell ref="P43:P45"/>
    <mergeCell ref="P46:P47"/>
    <mergeCell ref="P48:P50"/>
    <mergeCell ref="P51:P52"/>
    <mergeCell ref="P53:P55"/>
    <mergeCell ref="P56:P61"/>
    <mergeCell ref="P63:P64"/>
    <mergeCell ref="P65:P67"/>
    <mergeCell ref="A1:P1"/>
    <mergeCell ref="N65:N67"/>
    <mergeCell ref="O65:O67"/>
    <mergeCell ref="N63:N64"/>
    <mergeCell ref="O63:O64"/>
    <mergeCell ref="A65:A67"/>
    <mergeCell ref="B65:B67"/>
    <mergeCell ref="M65:M67"/>
    <mergeCell ref="A63:A64"/>
    <mergeCell ref="B63:B64"/>
    <mergeCell ref="M63:M64"/>
    <mergeCell ref="A56:A61"/>
    <mergeCell ref="B56:B61"/>
    <mergeCell ref="M56:M61"/>
    <mergeCell ref="N56:N61"/>
    <mergeCell ref="O56:O61"/>
    <mergeCell ref="A53:A55"/>
    <mergeCell ref="B53:B55"/>
    <mergeCell ref="M53:M55"/>
    <mergeCell ref="N53:N55"/>
    <mergeCell ref="O53:O55"/>
    <mergeCell ref="N48:N50"/>
    <mergeCell ref="O48:O50"/>
    <mergeCell ref="A51:A52"/>
    <mergeCell ref="B51:B52"/>
    <mergeCell ref="M51:M52"/>
    <mergeCell ref="A48:A50"/>
    <mergeCell ref="B48:B50"/>
    <mergeCell ref="M48:M50"/>
    <mergeCell ref="N51:N52"/>
    <mergeCell ref="O51:O52"/>
    <mergeCell ref="A43:A45"/>
    <mergeCell ref="B43:B45"/>
    <mergeCell ref="M43:M45"/>
    <mergeCell ref="N43:N45"/>
    <mergeCell ref="O43:O45"/>
    <mergeCell ref="A46:A47"/>
    <mergeCell ref="B46:B47"/>
    <mergeCell ref="M46:M47"/>
    <mergeCell ref="N46:N47"/>
    <mergeCell ref="O46:O47"/>
    <mergeCell ref="M34:M37"/>
    <mergeCell ref="N34:N37"/>
    <mergeCell ref="O34:O37"/>
    <mergeCell ref="A38:A42"/>
    <mergeCell ref="B38:B42"/>
    <mergeCell ref="M38:M42"/>
    <mergeCell ref="N38:N42"/>
    <mergeCell ref="O38:O42"/>
    <mergeCell ref="A34:A37"/>
    <mergeCell ref="B34:B37"/>
    <mergeCell ref="A28:A33"/>
    <mergeCell ref="A3:A6"/>
    <mergeCell ref="B3:B6"/>
    <mergeCell ref="M3:M6"/>
    <mergeCell ref="N3:N6"/>
    <mergeCell ref="O3:O6"/>
    <mergeCell ref="A7:A10"/>
    <mergeCell ref="B7:B10"/>
    <mergeCell ref="M12:M14"/>
    <mergeCell ref="N12:N14"/>
    <mergeCell ref="O12:O14"/>
    <mergeCell ref="B28:B33"/>
    <mergeCell ref="M28:M33"/>
    <mergeCell ref="N28:N33"/>
    <mergeCell ref="O28:O33"/>
    <mergeCell ref="A21:A27"/>
    <mergeCell ref="B21:B27"/>
    <mergeCell ref="A71:L71"/>
    <mergeCell ref="A68:A69"/>
    <mergeCell ref="B68:B69"/>
    <mergeCell ref="M68:M69"/>
    <mergeCell ref="N68:N69"/>
    <mergeCell ref="O68:O69"/>
    <mergeCell ref="A12:A14"/>
    <mergeCell ref="B12:B14"/>
    <mergeCell ref="M7:M10"/>
    <mergeCell ref="N7:N10"/>
    <mergeCell ref="O7:O10"/>
    <mergeCell ref="M15:M17"/>
    <mergeCell ref="N15:N17"/>
    <mergeCell ref="O15:O17"/>
    <mergeCell ref="A18:A20"/>
    <mergeCell ref="B18:B20"/>
    <mergeCell ref="M18:M20"/>
    <mergeCell ref="N18:N20"/>
    <mergeCell ref="O18:O20"/>
    <mergeCell ref="A15:A17"/>
    <mergeCell ref="B15:B17"/>
    <mergeCell ref="M21:M27"/>
    <mergeCell ref="N21:N27"/>
    <mergeCell ref="O21:O27"/>
  </mergeCells>
  <phoneticPr fontId="1"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5"/>
  <sheetViews>
    <sheetView workbookViewId="0">
      <selection sqref="A1:P1"/>
    </sheetView>
  </sheetViews>
  <sheetFormatPr defaultColWidth="9" defaultRowHeight="25" customHeight="1" x14ac:dyDescent="0.25"/>
  <cols>
    <col min="1" max="1" width="6.90625" style="20" customWidth="1"/>
    <col min="2" max="2" width="6.26953125" style="20" customWidth="1"/>
    <col min="3" max="3" width="30.90625" style="21" customWidth="1"/>
    <col min="4" max="4" width="10.90625" style="21" customWidth="1"/>
    <col min="5" max="5" width="14.7265625" style="21" customWidth="1"/>
    <col min="6" max="6" width="6.90625" style="20" customWidth="1"/>
    <col min="7" max="7" width="13.26953125" style="20" customWidth="1"/>
    <col min="8" max="8" width="4.36328125" style="20" customWidth="1"/>
    <col min="9" max="9" width="6.7265625" style="20" customWidth="1"/>
    <col min="10" max="10" width="19.08984375" style="20" customWidth="1"/>
    <col min="11" max="11" width="5.26953125" style="20" customWidth="1"/>
    <col min="12" max="12" width="5" style="20" customWidth="1"/>
    <col min="13" max="13" width="6.7265625" style="96" customWidth="1"/>
    <col min="14" max="14" width="6.90625" style="93" customWidth="1"/>
    <col min="15" max="15" width="8.26953125" style="93" customWidth="1"/>
    <col min="16" max="16" width="6.90625" style="20" customWidth="1"/>
    <col min="17" max="248" width="9" style="20"/>
    <col min="249" max="249" width="4" style="20" customWidth="1"/>
    <col min="250" max="250" width="6.08984375" style="20" customWidth="1"/>
    <col min="251" max="251" width="5.7265625" style="20" customWidth="1"/>
    <col min="252" max="252" width="3.453125" style="20" customWidth="1"/>
    <col min="253" max="253" width="5.36328125" style="20" customWidth="1"/>
    <col min="254" max="254" width="5" style="20" customWidth="1"/>
    <col min="255" max="255" width="4.453125" style="20" customWidth="1"/>
    <col min="256" max="256" width="3.7265625" style="20" customWidth="1"/>
    <col min="257" max="257" width="23" style="20" customWidth="1"/>
    <col min="258" max="258" width="8.7265625" style="20" customWidth="1"/>
    <col min="259" max="259" width="17.26953125" style="20" customWidth="1"/>
    <col min="260" max="260" width="7.7265625" style="20" customWidth="1"/>
    <col min="261" max="261" width="9.26953125" style="20" customWidth="1"/>
    <col min="262" max="262" width="4.36328125" style="20" customWidth="1"/>
    <col min="263" max="263" width="8.08984375" style="20" customWidth="1"/>
    <col min="264" max="264" width="13" style="20" customWidth="1"/>
    <col min="265" max="265" width="6.453125" style="20" customWidth="1"/>
    <col min="266" max="266" width="5.6328125" style="20" customWidth="1"/>
    <col min="267" max="267" width="7" style="20" customWidth="1"/>
    <col min="268" max="268" width="7.36328125" style="20" customWidth="1"/>
    <col min="269" max="269" width="8.08984375" style="20" customWidth="1"/>
    <col min="270" max="270" width="7.90625" style="20" customWidth="1"/>
    <col min="271" max="271" width="9.08984375" style="20" customWidth="1"/>
    <col min="272" max="504" width="9" style="20"/>
    <col min="505" max="505" width="4" style="20" customWidth="1"/>
    <col min="506" max="506" width="6.08984375" style="20" customWidth="1"/>
    <col min="507" max="507" width="5.7265625" style="20" customWidth="1"/>
    <col min="508" max="508" width="3.453125" style="20" customWidth="1"/>
    <col min="509" max="509" width="5.36328125" style="20" customWidth="1"/>
    <col min="510" max="510" width="5" style="20" customWidth="1"/>
    <col min="511" max="511" width="4.453125" style="20" customWidth="1"/>
    <col min="512" max="512" width="3.7265625" style="20" customWidth="1"/>
    <col min="513" max="513" width="23" style="20" customWidth="1"/>
    <col min="514" max="514" width="8.7265625" style="20" customWidth="1"/>
    <col min="515" max="515" width="17.26953125" style="20" customWidth="1"/>
    <col min="516" max="516" width="7.7265625" style="20" customWidth="1"/>
    <col min="517" max="517" width="9.26953125" style="20" customWidth="1"/>
    <col min="518" max="518" width="4.36328125" style="20" customWidth="1"/>
    <col min="519" max="519" width="8.08984375" style="20" customWidth="1"/>
    <col min="520" max="520" width="13" style="20" customWidth="1"/>
    <col min="521" max="521" width="6.453125" style="20" customWidth="1"/>
    <col min="522" max="522" width="5.6328125" style="20" customWidth="1"/>
    <col min="523" max="523" width="7" style="20" customWidth="1"/>
    <col min="524" max="524" width="7.36328125" style="20" customWidth="1"/>
    <col min="525" max="525" width="8.08984375" style="20" customWidth="1"/>
    <col min="526" max="526" width="7.90625" style="20" customWidth="1"/>
    <col min="527" max="527" width="9.08984375" style="20" customWidth="1"/>
    <col min="528" max="760" width="9" style="20"/>
    <col min="761" max="761" width="4" style="20" customWidth="1"/>
    <col min="762" max="762" width="6.08984375" style="20" customWidth="1"/>
    <col min="763" max="763" width="5.7265625" style="20" customWidth="1"/>
    <col min="764" max="764" width="3.453125" style="20" customWidth="1"/>
    <col min="765" max="765" width="5.36328125" style="20" customWidth="1"/>
    <col min="766" max="766" width="5" style="20" customWidth="1"/>
    <col min="767" max="767" width="4.453125" style="20" customWidth="1"/>
    <col min="768" max="768" width="3.7265625" style="20" customWidth="1"/>
    <col min="769" max="769" width="23" style="20" customWidth="1"/>
    <col min="770" max="770" width="8.7265625" style="20" customWidth="1"/>
    <col min="771" max="771" width="17.26953125" style="20" customWidth="1"/>
    <col min="772" max="772" width="7.7265625" style="20" customWidth="1"/>
    <col min="773" max="773" width="9.26953125" style="20" customWidth="1"/>
    <col min="774" max="774" width="4.36328125" style="20" customWidth="1"/>
    <col min="775" max="775" width="8.08984375" style="20" customWidth="1"/>
    <col min="776" max="776" width="13" style="20" customWidth="1"/>
    <col min="777" max="777" width="6.453125" style="20" customWidth="1"/>
    <col min="778" max="778" width="5.6328125" style="20" customWidth="1"/>
    <col min="779" max="779" width="7" style="20" customWidth="1"/>
    <col min="780" max="780" width="7.36328125" style="20" customWidth="1"/>
    <col min="781" max="781" width="8.08984375" style="20" customWidth="1"/>
    <col min="782" max="782" width="7.90625" style="20" customWidth="1"/>
    <col min="783" max="783" width="9.08984375" style="20" customWidth="1"/>
    <col min="784" max="1016" width="9" style="20"/>
    <col min="1017" max="1017" width="4" style="20" customWidth="1"/>
    <col min="1018" max="1018" width="6.08984375" style="20" customWidth="1"/>
    <col min="1019" max="1019" width="5.7265625" style="20" customWidth="1"/>
    <col min="1020" max="1020" width="3.453125" style="20" customWidth="1"/>
    <col min="1021" max="1021" width="5.36328125" style="20" customWidth="1"/>
    <col min="1022" max="1022" width="5" style="20" customWidth="1"/>
    <col min="1023" max="1023" width="4.453125" style="20" customWidth="1"/>
    <col min="1024" max="1024" width="3.7265625" style="20" customWidth="1"/>
    <col min="1025" max="1025" width="23" style="20" customWidth="1"/>
    <col min="1026" max="1026" width="8.7265625" style="20" customWidth="1"/>
    <col min="1027" max="1027" width="17.26953125" style="20" customWidth="1"/>
    <col min="1028" max="1028" width="7.7265625" style="20" customWidth="1"/>
    <col min="1029" max="1029" width="9.26953125" style="20" customWidth="1"/>
    <col min="1030" max="1030" width="4.36328125" style="20" customWidth="1"/>
    <col min="1031" max="1031" width="8.08984375" style="20" customWidth="1"/>
    <col min="1032" max="1032" width="13" style="20" customWidth="1"/>
    <col min="1033" max="1033" width="6.453125" style="20" customWidth="1"/>
    <col min="1034" max="1034" width="5.6328125" style="20" customWidth="1"/>
    <col min="1035" max="1035" width="7" style="20" customWidth="1"/>
    <col min="1036" max="1036" width="7.36328125" style="20" customWidth="1"/>
    <col min="1037" max="1037" width="8.08984375" style="20" customWidth="1"/>
    <col min="1038" max="1038" width="7.90625" style="20" customWidth="1"/>
    <col min="1039" max="1039" width="9.08984375" style="20" customWidth="1"/>
    <col min="1040" max="1272" width="9" style="20"/>
    <col min="1273" max="1273" width="4" style="20" customWidth="1"/>
    <col min="1274" max="1274" width="6.08984375" style="20" customWidth="1"/>
    <col min="1275" max="1275" width="5.7265625" style="20" customWidth="1"/>
    <col min="1276" max="1276" width="3.453125" style="20" customWidth="1"/>
    <col min="1277" max="1277" width="5.36328125" style="20" customWidth="1"/>
    <col min="1278" max="1278" width="5" style="20" customWidth="1"/>
    <col min="1279" max="1279" width="4.453125" style="20" customWidth="1"/>
    <col min="1280" max="1280" width="3.7265625" style="20" customWidth="1"/>
    <col min="1281" max="1281" width="23" style="20" customWidth="1"/>
    <col min="1282" max="1282" width="8.7265625" style="20" customWidth="1"/>
    <col min="1283" max="1283" width="17.26953125" style="20" customWidth="1"/>
    <col min="1284" max="1284" width="7.7265625" style="20" customWidth="1"/>
    <col min="1285" max="1285" width="9.26953125" style="20" customWidth="1"/>
    <col min="1286" max="1286" width="4.36328125" style="20" customWidth="1"/>
    <col min="1287" max="1287" width="8.08984375" style="20" customWidth="1"/>
    <col min="1288" max="1288" width="13" style="20" customWidth="1"/>
    <col min="1289" max="1289" width="6.453125" style="20" customWidth="1"/>
    <col min="1290" max="1290" width="5.6328125" style="20" customWidth="1"/>
    <col min="1291" max="1291" width="7" style="20" customWidth="1"/>
    <col min="1292" max="1292" width="7.36328125" style="20" customWidth="1"/>
    <col min="1293" max="1293" width="8.08984375" style="20" customWidth="1"/>
    <col min="1294" max="1294" width="7.90625" style="20" customWidth="1"/>
    <col min="1295" max="1295" width="9.08984375" style="20" customWidth="1"/>
    <col min="1296" max="1528" width="9" style="20"/>
    <col min="1529" max="1529" width="4" style="20" customWidth="1"/>
    <col min="1530" max="1530" width="6.08984375" style="20" customWidth="1"/>
    <col min="1531" max="1531" width="5.7265625" style="20" customWidth="1"/>
    <col min="1532" max="1532" width="3.453125" style="20" customWidth="1"/>
    <col min="1533" max="1533" width="5.36328125" style="20" customWidth="1"/>
    <col min="1534" max="1534" width="5" style="20" customWidth="1"/>
    <col min="1535" max="1535" width="4.453125" style="20" customWidth="1"/>
    <col min="1536" max="1536" width="3.7265625" style="20" customWidth="1"/>
    <col min="1537" max="1537" width="23" style="20" customWidth="1"/>
    <col min="1538" max="1538" width="8.7265625" style="20" customWidth="1"/>
    <col min="1539" max="1539" width="17.26953125" style="20" customWidth="1"/>
    <col min="1540" max="1540" width="7.7265625" style="20" customWidth="1"/>
    <col min="1541" max="1541" width="9.26953125" style="20" customWidth="1"/>
    <col min="1542" max="1542" width="4.36328125" style="20" customWidth="1"/>
    <col min="1543" max="1543" width="8.08984375" style="20" customWidth="1"/>
    <col min="1544" max="1544" width="13" style="20" customWidth="1"/>
    <col min="1545" max="1545" width="6.453125" style="20" customWidth="1"/>
    <col min="1546" max="1546" width="5.6328125" style="20" customWidth="1"/>
    <col min="1547" max="1547" width="7" style="20" customWidth="1"/>
    <col min="1548" max="1548" width="7.36328125" style="20" customWidth="1"/>
    <col min="1549" max="1549" width="8.08984375" style="20" customWidth="1"/>
    <col min="1550" max="1550" width="7.90625" style="20" customWidth="1"/>
    <col min="1551" max="1551" width="9.08984375" style="20" customWidth="1"/>
    <col min="1552" max="1784" width="9" style="20"/>
    <col min="1785" max="1785" width="4" style="20" customWidth="1"/>
    <col min="1786" max="1786" width="6.08984375" style="20" customWidth="1"/>
    <col min="1787" max="1787" width="5.7265625" style="20" customWidth="1"/>
    <col min="1788" max="1788" width="3.453125" style="20" customWidth="1"/>
    <col min="1789" max="1789" width="5.36328125" style="20" customWidth="1"/>
    <col min="1790" max="1790" width="5" style="20" customWidth="1"/>
    <col min="1791" max="1791" width="4.453125" style="20" customWidth="1"/>
    <col min="1792" max="1792" width="3.7265625" style="20" customWidth="1"/>
    <col min="1793" max="1793" width="23" style="20" customWidth="1"/>
    <col min="1794" max="1794" width="8.7265625" style="20" customWidth="1"/>
    <col min="1795" max="1795" width="17.26953125" style="20" customWidth="1"/>
    <col min="1796" max="1796" width="7.7265625" style="20" customWidth="1"/>
    <col min="1797" max="1797" width="9.26953125" style="20" customWidth="1"/>
    <col min="1798" max="1798" width="4.36328125" style="20" customWidth="1"/>
    <col min="1799" max="1799" width="8.08984375" style="20" customWidth="1"/>
    <col min="1800" max="1800" width="13" style="20" customWidth="1"/>
    <col min="1801" max="1801" width="6.453125" style="20" customWidth="1"/>
    <col min="1802" max="1802" width="5.6328125" style="20" customWidth="1"/>
    <col min="1803" max="1803" width="7" style="20" customWidth="1"/>
    <col min="1804" max="1804" width="7.36328125" style="20" customWidth="1"/>
    <col min="1805" max="1805" width="8.08984375" style="20" customWidth="1"/>
    <col min="1806" max="1806" width="7.90625" style="20" customWidth="1"/>
    <col min="1807" max="1807" width="9.08984375" style="20" customWidth="1"/>
    <col min="1808" max="2040" width="9" style="20"/>
    <col min="2041" max="2041" width="4" style="20" customWidth="1"/>
    <col min="2042" max="2042" width="6.08984375" style="20" customWidth="1"/>
    <col min="2043" max="2043" width="5.7265625" style="20" customWidth="1"/>
    <col min="2044" max="2044" width="3.453125" style="20" customWidth="1"/>
    <col min="2045" max="2045" width="5.36328125" style="20" customWidth="1"/>
    <col min="2046" max="2046" width="5" style="20" customWidth="1"/>
    <col min="2047" max="2047" width="4.453125" style="20" customWidth="1"/>
    <col min="2048" max="2048" width="3.7265625" style="20" customWidth="1"/>
    <col min="2049" max="2049" width="23" style="20" customWidth="1"/>
    <col min="2050" max="2050" width="8.7265625" style="20" customWidth="1"/>
    <col min="2051" max="2051" width="17.26953125" style="20" customWidth="1"/>
    <col min="2052" max="2052" width="7.7265625" style="20" customWidth="1"/>
    <col min="2053" max="2053" width="9.26953125" style="20" customWidth="1"/>
    <col min="2054" max="2054" width="4.36328125" style="20" customWidth="1"/>
    <col min="2055" max="2055" width="8.08984375" style="20" customWidth="1"/>
    <col min="2056" max="2056" width="13" style="20" customWidth="1"/>
    <col min="2057" max="2057" width="6.453125" style="20" customWidth="1"/>
    <col min="2058" max="2058" width="5.6328125" style="20" customWidth="1"/>
    <col min="2059" max="2059" width="7" style="20" customWidth="1"/>
    <col min="2060" max="2060" width="7.36328125" style="20" customWidth="1"/>
    <col min="2061" max="2061" width="8.08984375" style="20" customWidth="1"/>
    <col min="2062" max="2062" width="7.90625" style="20" customWidth="1"/>
    <col min="2063" max="2063" width="9.08984375" style="20" customWidth="1"/>
    <col min="2064" max="2296" width="9" style="20"/>
    <col min="2297" max="2297" width="4" style="20" customWidth="1"/>
    <col min="2298" max="2298" width="6.08984375" style="20" customWidth="1"/>
    <col min="2299" max="2299" width="5.7265625" style="20" customWidth="1"/>
    <col min="2300" max="2300" width="3.453125" style="20" customWidth="1"/>
    <col min="2301" max="2301" width="5.36328125" style="20" customWidth="1"/>
    <col min="2302" max="2302" width="5" style="20" customWidth="1"/>
    <col min="2303" max="2303" width="4.453125" style="20" customWidth="1"/>
    <col min="2304" max="2304" width="3.7265625" style="20" customWidth="1"/>
    <col min="2305" max="2305" width="23" style="20" customWidth="1"/>
    <col min="2306" max="2306" width="8.7265625" style="20" customWidth="1"/>
    <col min="2307" max="2307" width="17.26953125" style="20" customWidth="1"/>
    <col min="2308" max="2308" width="7.7265625" style="20" customWidth="1"/>
    <col min="2309" max="2309" width="9.26953125" style="20" customWidth="1"/>
    <col min="2310" max="2310" width="4.36328125" style="20" customWidth="1"/>
    <col min="2311" max="2311" width="8.08984375" style="20" customWidth="1"/>
    <col min="2312" max="2312" width="13" style="20" customWidth="1"/>
    <col min="2313" max="2313" width="6.453125" style="20" customWidth="1"/>
    <col min="2314" max="2314" width="5.6328125" style="20" customWidth="1"/>
    <col min="2315" max="2315" width="7" style="20" customWidth="1"/>
    <col min="2316" max="2316" width="7.36328125" style="20" customWidth="1"/>
    <col min="2317" max="2317" width="8.08984375" style="20" customWidth="1"/>
    <col min="2318" max="2318" width="7.90625" style="20" customWidth="1"/>
    <col min="2319" max="2319" width="9.08984375" style="20" customWidth="1"/>
    <col min="2320" max="2552" width="9" style="20"/>
    <col min="2553" max="2553" width="4" style="20" customWidth="1"/>
    <col min="2554" max="2554" width="6.08984375" style="20" customWidth="1"/>
    <col min="2555" max="2555" width="5.7265625" style="20" customWidth="1"/>
    <col min="2556" max="2556" width="3.453125" style="20" customWidth="1"/>
    <col min="2557" max="2557" width="5.36328125" style="20" customWidth="1"/>
    <col min="2558" max="2558" width="5" style="20" customWidth="1"/>
    <col min="2559" max="2559" width="4.453125" style="20" customWidth="1"/>
    <col min="2560" max="2560" width="3.7265625" style="20" customWidth="1"/>
    <col min="2561" max="2561" width="23" style="20" customWidth="1"/>
    <col min="2562" max="2562" width="8.7265625" style="20" customWidth="1"/>
    <col min="2563" max="2563" width="17.26953125" style="20" customWidth="1"/>
    <col min="2564" max="2564" width="7.7265625" style="20" customWidth="1"/>
    <col min="2565" max="2565" width="9.26953125" style="20" customWidth="1"/>
    <col min="2566" max="2566" width="4.36328125" style="20" customWidth="1"/>
    <col min="2567" max="2567" width="8.08984375" style="20" customWidth="1"/>
    <col min="2568" max="2568" width="13" style="20" customWidth="1"/>
    <col min="2569" max="2569" width="6.453125" style="20" customWidth="1"/>
    <col min="2570" max="2570" width="5.6328125" style="20" customWidth="1"/>
    <col min="2571" max="2571" width="7" style="20" customWidth="1"/>
    <col min="2572" max="2572" width="7.36328125" style="20" customWidth="1"/>
    <col min="2573" max="2573" width="8.08984375" style="20" customWidth="1"/>
    <col min="2574" max="2574" width="7.90625" style="20" customWidth="1"/>
    <col min="2575" max="2575" width="9.08984375" style="20" customWidth="1"/>
    <col min="2576" max="2808" width="9" style="20"/>
    <col min="2809" max="2809" width="4" style="20" customWidth="1"/>
    <col min="2810" max="2810" width="6.08984375" style="20" customWidth="1"/>
    <col min="2811" max="2811" width="5.7265625" style="20" customWidth="1"/>
    <col min="2812" max="2812" width="3.453125" style="20" customWidth="1"/>
    <col min="2813" max="2813" width="5.36328125" style="20" customWidth="1"/>
    <col min="2814" max="2814" width="5" style="20" customWidth="1"/>
    <col min="2815" max="2815" width="4.453125" style="20" customWidth="1"/>
    <col min="2816" max="2816" width="3.7265625" style="20" customWidth="1"/>
    <col min="2817" max="2817" width="23" style="20" customWidth="1"/>
    <col min="2818" max="2818" width="8.7265625" style="20" customWidth="1"/>
    <col min="2819" max="2819" width="17.26953125" style="20" customWidth="1"/>
    <col min="2820" max="2820" width="7.7265625" style="20" customWidth="1"/>
    <col min="2821" max="2821" width="9.26953125" style="20" customWidth="1"/>
    <col min="2822" max="2822" width="4.36328125" style="20" customWidth="1"/>
    <col min="2823" max="2823" width="8.08984375" style="20" customWidth="1"/>
    <col min="2824" max="2824" width="13" style="20" customWidth="1"/>
    <col min="2825" max="2825" width="6.453125" style="20" customWidth="1"/>
    <col min="2826" max="2826" width="5.6328125" style="20" customWidth="1"/>
    <col min="2827" max="2827" width="7" style="20" customWidth="1"/>
    <col min="2828" max="2828" width="7.36328125" style="20" customWidth="1"/>
    <col min="2829" max="2829" width="8.08984375" style="20" customWidth="1"/>
    <col min="2830" max="2830" width="7.90625" style="20" customWidth="1"/>
    <col min="2831" max="2831" width="9.08984375" style="20" customWidth="1"/>
    <col min="2832" max="3064" width="9" style="20"/>
    <col min="3065" max="3065" width="4" style="20" customWidth="1"/>
    <col min="3066" max="3066" width="6.08984375" style="20" customWidth="1"/>
    <col min="3067" max="3067" width="5.7265625" style="20" customWidth="1"/>
    <col min="3068" max="3068" width="3.453125" style="20" customWidth="1"/>
    <col min="3069" max="3069" width="5.36328125" style="20" customWidth="1"/>
    <col min="3070" max="3070" width="5" style="20" customWidth="1"/>
    <col min="3071" max="3071" width="4.453125" style="20" customWidth="1"/>
    <col min="3072" max="3072" width="3.7265625" style="20" customWidth="1"/>
    <col min="3073" max="3073" width="23" style="20" customWidth="1"/>
    <col min="3074" max="3074" width="8.7265625" style="20" customWidth="1"/>
    <col min="3075" max="3075" width="17.26953125" style="20" customWidth="1"/>
    <col min="3076" max="3076" width="7.7265625" style="20" customWidth="1"/>
    <col min="3077" max="3077" width="9.26953125" style="20" customWidth="1"/>
    <col min="3078" max="3078" width="4.36328125" style="20" customWidth="1"/>
    <col min="3079" max="3079" width="8.08984375" style="20" customWidth="1"/>
    <col min="3080" max="3080" width="13" style="20" customWidth="1"/>
    <col min="3081" max="3081" width="6.453125" style="20" customWidth="1"/>
    <col min="3082" max="3082" width="5.6328125" style="20" customWidth="1"/>
    <col min="3083" max="3083" width="7" style="20" customWidth="1"/>
    <col min="3084" max="3084" width="7.36328125" style="20" customWidth="1"/>
    <col min="3085" max="3085" width="8.08984375" style="20" customWidth="1"/>
    <col min="3086" max="3086" width="7.90625" style="20" customWidth="1"/>
    <col min="3087" max="3087" width="9.08984375" style="20" customWidth="1"/>
    <col min="3088" max="3320" width="9" style="20"/>
    <col min="3321" max="3321" width="4" style="20" customWidth="1"/>
    <col min="3322" max="3322" width="6.08984375" style="20" customWidth="1"/>
    <col min="3323" max="3323" width="5.7265625" style="20" customWidth="1"/>
    <col min="3324" max="3324" width="3.453125" style="20" customWidth="1"/>
    <col min="3325" max="3325" width="5.36328125" style="20" customWidth="1"/>
    <col min="3326" max="3326" width="5" style="20" customWidth="1"/>
    <col min="3327" max="3327" width="4.453125" style="20" customWidth="1"/>
    <col min="3328" max="3328" width="3.7265625" style="20" customWidth="1"/>
    <col min="3329" max="3329" width="23" style="20" customWidth="1"/>
    <col min="3330" max="3330" width="8.7265625" style="20" customWidth="1"/>
    <col min="3331" max="3331" width="17.26953125" style="20" customWidth="1"/>
    <col min="3332" max="3332" width="7.7265625" style="20" customWidth="1"/>
    <col min="3333" max="3333" width="9.26953125" style="20" customWidth="1"/>
    <col min="3334" max="3334" width="4.36328125" style="20" customWidth="1"/>
    <col min="3335" max="3335" width="8.08984375" style="20" customWidth="1"/>
    <col min="3336" max="3336" width="13" style="20" customWidth="1"/>
    <col min="3337" max="3337" width="6.453125" style="20" customWidth="1"/>
    <col min="3338" max="3338" width="5.6328125" style="20" customWidth="1"/>
    <col min="3339" max="3339" width="7" style="20" customWidth="1"/>
    <col min="3340" max="3340" width="7.36328125" style="20" customWidth="1"/>
    <col min="3341" max="3341" width="8.08984375" style="20" customWidth="1"/>
    <col min="3342" max="3342" width="7.90625" style="20" customWidth="1"/>
    <col min="3343" max="3343" width="9.08984375" style="20" customWidth="1"/>
    <col min="3344" max="3576" width="9" style="20"/>
    <col min="3577" max="3577" width="4" style="20" customWidth="1"/>
    <col min="3578" max="3578" width="6.08984375" style="20" customWidth="1"/>
    <col min="3579" max="3579" width="5.7265625" style="20" customWidth="1"/>
    <col min="3580" max="3580" width="3.453125" style="20" customWidth="1"/>
    <col min="3581" max="3581" width="5.36328125" style="20" customWidth="1"/>
    <col min="3582" max="3582" width="5" style="20" customWidth="1"/>
    <col min="3583" max="3583" width="4.453125" style="20" customWidth="1"/>
    <col min="3584" max="3584" width="3.7265625" style="20" customWidth="1"/>
    <col min="3585" max="3585" width="23" style="20" customWidth="1"/>
    <col min="3586" max="3586" width="8.7265625" style="20" customWidth="1"/>
    <col min="3587" max="3587" width="17.26953125" style="20" customWidth="1"/>
    <col min="3588" max="3588" width="7.7265625" style="20" customWidth="1"/>
    <col min="3589" max="3589" width="9.26953125" style="20" customWidth="1"/>
    <col min="3590" max="3590" width="4.36328125" style="20" customWidth="1"/>
    <col min="3591" max="3591" width="8.08984375" style="20" customWidth="1"/>
    <col min="3592" max="3592" width="13" style="20" customWidth="1"/>
    <col min="3593" max="3593" width="6.453125" style="20" customWidth="1"/>
    <col min="3594" max="3594" width="5.6328125" style="20" customWidth="1"/>
    <col min="3595" max="3595" width="7" style="20" customWidth="1"/>
    <col min="3596" max="3596" width="7.36328125" style="20" customWidth="1"/>
    <col min="3597" max="3597" width="8.08984375" style="20" customWidth="1"/>
    <col min="3598" max="3598" width="7.90625" style="20" customWidth="1"/>
    <col min="3599" max="3599" width="9.08984375" style="20" customWidth="1"/>
    <col min="3600" max="3832" width="9" style="20"/>
    <col min="3833" max="3833" width="4" style="20" customWidth="1"/>
    <col min="3834" max="3834" width="6.08984375" style="20" customWidth="1"/>
    <col min="3835" max="3835" width="5.7265625" style="20" customWidth="1"/>
    <col min="3836" max="3836" width="3.453125" style="20" customWidth="1"/>
    <col min="3837" max="3837" width="5.36328125" style="20" customWidth="1"/>
    <col min="3838" max="3838" width="5" style="20" customWidth="1"/>
    <col min="3839" max="3839" width="4.453125" style="20" customWidth="1"/>
    <col min="3840" max="3840" width="3.7265625" style="20" customWidth="1"/>
    <col min="3841" max="3841" width="23" style="20" customWidth="1"/>
    <col min="3842" max="3842" width="8.7265625" style="20" customWidth="1"/>
    <col min="3843" max="3843" width="17.26953125" style="20" customWidth="1"/>
    <col min="3844" max="3844" width="7.7265625" style="20" customWidth="1"/>
    <col min="3845" max="3845" width="9.26953125" style="20" customWidth="1"/>
    <col min="3846" max="3846" width="4.36328125" style="20" customWidth="1"/>
    <col min="3847" max="3847" width="8.08984375" style="20" customWidth="1"/>
    <col min="3848" max="3848" width="13" style="20" customWidth="1"/>
    <col min="3849" max="3849" width="6.453125" style="20" customWidth="1"/>
    <col min="3850" max="3850" width="5.6328125" style="20" customWidth="1"/>
    <col min="3851" max="3851" width="7" style="20" customWidth="1"/>
    <col min="3852" max="3852" width="7.36328125" style="20" customWidth="1"/>
    <col min="3853" max="3853" width="8.08984375" style="20" customWidth="1"/>
    <col min="3854" max="3854" width="7.90625" style="20" customWidth="1"/>
    <col min="3855" max="3855" width="9.08984375" style="20" customWidth="1"/>
    <col min="3856" max="4088" width="9" style="20"/>
    <col min="4089" max="4089" width="4" style="20" customWidth="1"/>
    <col min="4090" max="4090" width="6.08984375" style="20" customWidth="1"/>
    <col min="4091" max="4091" width="5.7265625" style="20" customWidth="1"/>
    <col min="4092" max="4092" width="3.453125" style="20" customWidth="1"/>
    <col min="4093" max="4093" width="5.36328125" style="20" customWidth="1"/>
    <col min="4094" max="4094" width="5" style="20" customWidth="1"/>
    <col min="4095" max="4095" width="4.453125" style="20" customWidth="1"/>
    <col min="4096" max="4096" width="3.7265625" style="20" customWidth="1"/>
    <col min="4097" max="4097" width="23" style="20" customWidth="1"/>
    <col min="4098" max="4098" width="8.7265625" style="20" customWidth="1"/>
    <col min="4099" max="4099" width="17.26953125" style="20" customWidth="1"/>
    <col min="4100" max="4100" width="7.7265625" style="20" customWidth="1"/>
    <col min="4101" max="4101" width="9.26953125" style="20" customWidth="1"/>
    <col min="4102" max="4102" width="4.36328125" style="20" customWidth="1"/>
    <col min="4103" max="4103" width="8.08984375" style="20" customWidth="1"/>
    <col min="4104" max="4104" width="13" style="20" customWidth="1"/>
    <col min="4105" max="4105" width="6.453125" style="20" customWidth="1"/>
    <col min="4106" max="4106" width="5.6328125" style="20" customWidth="1"/>
    <col min="4107" max="4107" width="7" style="20" customWidth="1"/>
    <col min="4108" max="4108" width="7.36328125" style="20" customWidth="1"/>
    <col min="4109" max="4109" width="8.08984375" style="20" customWidth="1"/>
    <col min="4110" max="4110" width="7.90625" style="20" customWidth="1"/>
    <col min="4111" max="4111" width="9.08984375" style="20" customWidth="1"/>
    <col min="4112" max="4344" width="9" style="20"/>
    <col min="4345" max="4345" width="4" style="20" customWidth="1"/>
    <col min="4346" max="4346" width="6.08984375" style="20" customWidth="1"/>
    <col min="4347" max="4347" width="5.7265625" style="20" customWidth="1"/>
    <col min="4348" max="4348" width="3.453125" style="20" customWidth="1"/>
    <col min="4349" max="4349" width="5.36328125" style="20" customWidth="1"/>
    <col min="4350" max="4350" width="5" style="20" customWidth="1"/>
    <col min="4351" max="4351" width="4.453125" style="20" customWidth="1"/>
    <col min="4352" max="4352" width="3.7265625" style="20" customWidth="1"/>
    <col min="4353" max="4353" width="23" style="20" customWidth="1"/>
    <col min="4354" max="4354" width="8.7265625" style="20" customWidth="1"/>
    <col min="4355" max="4355" width="17.26953125" style="20" customWidth="1"/>
    <col min="4356" max="4356" width="7.7265625" style="20" customWidth="1"/>
    <col min="4357" max="4357" width="9.26953125" style="20" customWidth="1"/>
    <col min="4358" max="4358" width="4.36328125" style="20" customWidth="1"/>
    <col min="4359" max="4359" width="8.08984375" style="20" customWidth="1"/>
    <col min="4360" max="4360" width="13" style="20" customWidth="1"/>
    <col min="4361" max="4361" width="6.453125" style="20" customWidth="1"/>
    <col min="4362" max="4362" width="5.6328125" style="20" customWidth="1"/>
    <col min="4363" max="4363" width="7" style="20" customWidth="1"/>
    <col min="4364" max="4364" width="7.36328125" style="20" customWidth="1"/>
    <col min="4365" max="4365" width="8.08984375" style="20" customWidth="1"/>
    <col min="4366" max="4366" width="7.90625" style="20" customWidth="1"/>
    <col min="4367" max="4367" width="9.08984375" style="20" customWidth="1"/>
    <col min="4368" max="4600" width="9" style="20"/>
    <col min="4601" max="4601" width="4" style="20" customWidth="1"/>
    <col min="4602" max="4602" width="6.08984375" style="20" customWidth="1"/>
    <col min="4603" max="4603" width="5.7265625" style="20" customWidth="1"/>
    <col min="4604" max="4604" width="3.453125" style="20" customWidth="1"/>
    <col min="4605" max="4605" width="5.36328125" style="20" customWidth="1"/>
    <col min="4606" max="4606" width="5" style="20" customWidth="1"/>
    <col min="4607" max="4607" width="4.453125" style="20" customWidth="1"/>
    <col min="4608" max="4608" width="3.7265625" style="20" customWidth="1"/>
    <col min="4609" max="4609" width="23" style="20" customWidth="1"/>
    <col min="4610" max="4610" width="8.7265625" style="20" customWidth="1"/>
    <col min="4611" max="4611" width="17.26953125" style="20" customWidth="1"/>
    <col min="4612" max="4612" width="7.7265625" style="20" customWidth="1"/>
    <col min="4613" max="4613" width="9.26953125" style="20" customWidth="1"/>
    <col min="4614" max="4614" width="4.36328125" style="20" customWidth="1"/>
    <col min="4615" max="4615" width="8.08984375" style="20" customWidth="1"/>
    <col min="4616" max="4616" width="13" style="20" customWidth="1"/>
    <col min="4617" max="4617" width="6.453125" style="20" customWidth="1"/>
    <col min="4618" max="4618" width="5.6328125" style="20" customWidth="1"/>
    <col min="4619" max="4619" width="7" style="20" customWidth="1"/>
    <col min="4620" max="4620" width="7.36328125" style="20" customWidth="1"/>
    <col min="4621" max="4621" width="8.08984375" style="20" customWidth="1"/>
    <col min="4622" max="4622" width="7.90625" style="20" customWidth="1"/>
    <col min="4623" max="4623" width="9.08984375" style="20" customWidth="1"/>
    <col min="4624" max="4856" width="9" style="20"/>
    <col min="4857" max="4857" width="4" style="20" customWidth="1"/>
    <col min="4858" max="4858" width="6.08984375" style="20" customWidth="1"/>
    <col min="4859" max="4859" width="5.7265625" style="20" customWidth="1"/>
    <col min="4860" max="4860" width="3.453125" style="20" customWidth="1"/>
    <col min="4861" max="4861" width="5.36328125" style="20" customWidth="1"/>
    <col min="4862" max="4862" width="5" style="20" customWidth="1"/>
    <col min="4863" max="4863" width="4.453125" style="20" customWidth="1"/>
    <col min="4864" max="4864" width="3.7265625" style="20" customWidth="1"/>
    <col min="4865" max="4865" width="23" style="20" customWidth="1"/>
    <col min="4866" max="4866" width="8.7265625" style="20" customWidth="1"/>
    <col min="4867" max="4867" width="17.26953125" style="20" customWidth="1"/>
    <col min="4868" max="4868" width="7.7265625" style="20" customWidth="1"/>
    <col min="4869" max="4869" width="9.26953125" style="20" customWidth="1"/>
    <col min="4870" max="4870" width="4.36328125" style="20" customWidth="1"/>
    <col min="4871" max="4871" width="8.08984375" style="20" customWidth="1"/>
    <col min="4872" max="4872" width="13" style="20" customWidth="1"/>
    <col min="4873" max="4873" width="6.453125" style="20" customWidth="1"/>
    <col min="4874" max="4874" width="5.6328125" style="20" customWidth="1"/>
    <col min="4875" max="4875" width="7" style="20" customWidth="1"/>
    <col min="4876" max="4876" width="7.36328125" style="20" customWidth="1"/>
    <col min="4877" max="4877" width="8.08984375" style="20" customWidth="1"/>
    <col min="4878" max="4878" width="7.90625" style="20" customWidth="1"/>
    <col min="4879" max="4879" width="9.08984375" style="20" customWidth="1"/>
    <col min="4880" max="5112" width="9" style="20"/>
    <col min="5113" max="5113" width="4" style="20" customWidth="1"/>
    <col min="5114" max="5114" width="6.08984375" style="20" customWidth="1"/>
    <col min="5115" max="5115" width="5.7265625" style="20" customWidth="1"/>
    <col min="5116" max="5116" width="3.453125" style="20" customWidth="1"/>
    <col min="5117" max="5117" width="5.36328125" style="20" customWidth="1"/>
    <col min="5118" max="5118" width="5" style="20" customWidth="1"/>
    <col min="5119" max="5119" width="4.453125" style="20" customWidth="1"/>
    <col min="5120" max="5120" width="3.7265625" style="20" customWidth="1"/>
    <col min="5121" max="5121" width="23" style="20" customWidth="1"/>
    <col min="5122" max="5122" width="8.7265625" style="20" customWidth="1"/>
    <col min="5123" max="5123" width="17.26953125" style="20" customWidth="1"/>
    <col min="5124" max="5124" width="7.7265625" style="20" customWidth="1"/>
    <col min="5125" max="5125" width="9.26953125" style="20" customWidth="1"/>
    <col min="5126" max="5126" width="4.36328125" style="20" customWidth="1"/>
    <col min="5127" max="5127" width="8.08984375" style="20" customWidth="1"/>
    <col min="5128" max="5128" width="13" style="20" customWidth="1"/>
    <col min="5129" max="5129" width="6.453125" style="20" customWidth="1"/>
    <col min="5130" max="5130" width="5.6328125" style="20" customWidth="1"/>
    <col min="5131" max="5131" width="7" style="20" customWidth="1"/>
    <col min="5132" max="5132" width="7.36328125" style="20" customWidth="1"/>
    <col min="5133" max="5133" width="8.08984375" style="20" customWidth="1"/>
    <col min="5134" max="5134" width="7.90625" style="20" customWidth="1"/>
    <col min="5135" max="5135" width="9.08984375" style="20" customWidth="1"/>
    <col min="5136" max="5368" width="9" style="20"/>
    <col min="5369" max="5369" width="4" style="20" customWidth="1"/>
    <col min="5370" max="5370" width="6.08984375" style="20" customWidth="1"/>
    <col min="5371" max="5371" width="5.7265625" style="20" customWidth="1"/>
    <col min="5372" max="5372" width="3.453125" style="20" customWidth="1"/>
    <col min="5373" max="5373" width="5.36328125" style="20" customWidth="1"/>
    <col min="5374" max="5374" width="5" style="20" customWidth="1"/>
    <col min="5375" max="5375" width="4.453125" style="20" customWidth="1"/>
    <col min="5376" max="5376" width="3.7265625" style="20" customWidth="1"/>
    <col min="5377" max="5377" width="23" style="20" customWidth="1"/>
    <col min="5378" max="5378" width="8.7265625" style="20" customWidth="1"/>
    <col min="5379" max="5379" width="17.26953125" style="20" customWidth="1"/>
    <col min="5380" max="5380" width="7.7265625" style="20" customWidth="1"/>
    <col min="5381" max="5381" width="9.26953125" style="20" customWidth="1"/>
    <col min="5382" max="5382" width="4.36328125" style="20" customWidth="1"/>
    <col min="5383" max="5383" width="8.08984375" style="20" customWidth="1"/>
    <col min="5384" max="5384" width="13" style="20" customWidth="1"/>
    <col min="5385" max="5385" width="6.453125" style="20" customWidth="1"/>
    <col min="5386" max="5386" width="5.6328125" style="20" customWidth="1"/>
    <col min="5387" max="5387" width="7" style="20" customWidth="1"/>
    <col min="5388" max="5388" width="7.36328125" style="20" customWidth="1"/>
    <col min="5389" max="5389" width="8.08984375" style="20" customWidth="1"/>
    <col min="5390" max="5390" width="7.90625" style="20" customWidth="1"/>
    <col min="5391" max="5391" width="9.08984375" style="20" customWidth="1"/>
    <col min="5392" max="5624" width="9" style="20"/>
    <col min="5625" max="5625" width="4" style="20" customWidth="1"/>
    <col min="5626" max="5626" width="6.08984375" style="20" customWidth="1"/>
    <col min="5627" max="5627" width="5.7265625" style="20" customWidth="1"/>
    <col min="5628" max="5628" width="3.453125" style="20" customWidth="1"/>
    <col min="5629" max="5629" width="5.36328125" style="20" customWidth="1"/>
    <col min="5630" max="5630" width="5" style="20" customWidth="1"/>
    <col min="5631" max="5631" width="4.453125" style="20" customWidth="1"/>
    <col min="5632" max="5632" width="3.7265625" style="20" customWidth="1"/>
    <col min="5633" max="5633" width="23" style="20" customWidth="1"/>
    <col min="5634" max="5634" width="8.7265625" style="20" customWidth="1"/>
    <col min="5635" max="5635" width="17.26953125" style="20" customWidth="1"/>
    <col min="5636" max="5636" width="7.7265625" style="20" customWidth="1"/>
    <col min="5637" max="5637" width="9.26953125" style="20" customWidth="1"/>
    <col min="5638" max="5638" width="4.36328125" style="20" customWidth="1"/>
    <col min="5639" max="5639" width="8.08984375" style="20" customWidth="1"/>
    <col min="5640" max="5640" width="13" style="20" customWidth="1"/>
    <col min="5641" max="5641" width="6.453125" style="20" customWidth="1"/>
    <col min="5642" max="5642" width="5.6328125" style="20" customWidth="1"/>
    <col min="5643" max="5643" width="7" style="20" customWidth="1"/>
    <col min="5644" max="5644" width="7.36328125" style="20" customWidth="1"/>
    <col min="5645" max="5645" width="8.08984375" style="20" customWidth="1"/>
    <col min="5646" max="5646" width="7.90625" style="20" customWidth="1"/>
    <col min="5647" max="5647" width="9.08984375" style="20" customWidth="1"/>
    <col min="5648" max="5880" width="9" style="20"/>
    <col min="5881" max="5881" width="4" style="20" customWidth="1"/>
    <col min="5882" max="5882" width="6.08984375" style="20" customWidth="1"/>
    <col min="5883" max="5883" width="5.7265625" style="20" customWidth="1"/>
    <col min="5884" max="5884" width="3.453125" style="20" customWidth="1"/>
    <col min="5885" max="5885" width="5.36328125" style="20" customWidth="1"/>
    <col min="5886" max="5886" width="5" style="20" customWidth="1"/>
    <col min="5887" max="5887" width="4.453125" style="20" customWidth="1"/>
    <col min="5888" max="5888" width="3.7265625" style="20" customWidth="1"/>
    <col min="5889" max="5889" width="23" style="20" customWidth="1"/>
    <col min="5890" max="5890" width="8.7265625" style="20" customWidth="1"/>
    <col min="5891" max="5891" width="17.26953125" style="20" customWidth="1"/>
    <col min="5892" max="5892" width="7.7265625" style="20" customWidth="1"/>
    <col min="5893" max="5893" width="9.26953125" style="20" customWidth="1"/>
    <col min="5894" max="5894" width="4.36328125" style="20" customWidth="1"/>
    <col min="5895" max="5895" width="8.08984375" style="20" customWidth="1"/>
    <col min="5896" max="5896" width="13" style="20" customWidth="1"/>
    <col min="5897" max="5897" width="6.453125" style="20" customWidth="1"/>
    <col min="5898" max="5898" width="5.6328125" style="20" customWidth="1"/>
    <col min="5899" max="5899" width="7" style="20" customWidth="1"/>
    <col min="5900" max="5900" width="7.36328125" style="20" customWidth="1"/>
    <col min="5901" max="5901" width="8.08984375" style="20" customWidth="1"/>
    <col min="5902" max="5902" width="7.90625" style="20" customWidth="1"/>
    <col min="5903" max="5903" width="9.08984375" style="20" customWidth="1"/>
    <col min="5904" max="6136" width="9" style="20"/>
    <col min="6137" max="6137" width="4" style="20" customWidth="1"/>
    <col min="6138" max="6138" width="6.08984375" style="20" customWidth="1"/>
    <col min="6139" max="6139" width="5.7265625" style="20" customWidth="1"/>
    <col min="6140" max="6140" width="3.453125" style="20" customWidth="1"/>
    <col min="6141" max="6141" width="5.36328125" style="20" customWidth="1"/>
    <col min="6142" max="6142" width="5" style="20" customWidth="1"/>
    <col min="6143" max="6143" width="4.453125" style="20" customWidth="1"/>
    <col min="6144" max="6144" width="3.7265625" style="20" customWidth="1"/>
    <col min="6145" max="6145" width="23" style="20" customWidth="1"/>
    <col min="6146" max="6146" width="8.7265625" style="20" customWidth="1"/>
    <col min="6147" max="6147" width="17.26953125" style="20" customWidth="1"/>
    <col min="6148" max="6148" width="7.7265625" style="20" customWidth="1"/>
    <col min="6149" max="6149" width="9.26953125" style="20" customWidth="1"/>
    <col min="6150" max="6150" width="4.36328125" style="20" customWidth="1"/>
    <col min="6151" max="6151" width="8.08984375" style="20" customWidth="1"/>
    <col min="6152" max="6152" width="13" style="20" customWidth="1"/>
    <col min="6153" max="6153" width="6.453125" style="20" customWidth="1"/>
    <col min="6154" max="6154" width="5.6328125" style="20" customWidth="1"/>
    <col min="6155" max="6155" width="7" style="20" customWidth="1"/>
    <col min="6156" max="6156" width="7.36328125" style="20" customWidth="1"/>
    <col min="6157" max="6157" width="8.08984375" style="20" customWidth="1"/>
    <col min="6158" max="6158" width="7.90625" style="20" customWidth="1"/>
    <col min="6159" max="6159" width="9.08984375" style="20" customWidth="1"/>
    <col min="6160" max="6392" width="9" style="20"/>
    <col min="6393" max="6393" width="4" style="20" customWidth="1"/>
    <col min="6394" max="6394" width="6.08984375" style="20" customWidth="1"/>
    <col min="6395" max="6395" width="5.7265625" style="20" customWidth="1"/>
    <col min="6396" max="6396" width="3.453125" style="20" customWidth="1"/>
    <col min="6397" max="6397" width="5.36328125" style="20" customWidth="1"/>
    <col min="6398" max="6398" width="5" style="20" customWidth="1"/>
    <col min="6399" max="6399" width="4.453125" style="20" customWidth="1"/>
    <col min="6400" max="6400" width="3.7265625" style="20" customWidth="1"/>
    <col min="6401" max="6401" width="23" style="20" customWidth="1"/>
    <col min="6402" max="6402" width="8.7265625" style="20" customWidth="1"/>
    <col min="6403" max="6403" width="17.26953125" style="20" customWidth="1"/>
    <col min="6404" max="6404" width="7.7265625" style="20" customWidth="1"/>
    <col min="6405" max="6405" width="9.26953125" style="20" customWidth="1"/>
    <col min="6406" max="6406" width="4.36328125" style="20" customWidth="1"/>
    <col min="6407" max="6407" width="8.08984375" style="20" customWidth="1"/>
    <col min="6408" max="6408" width="13" style="20" customWidth="1"/>
    <col min="6409" max="6409" width="6.453125" style="20" customWidth="1"/>
    <col min="6410" max="6410" width="5.6328125" style="20" customWidth="1"/>
    <col min="6411" max="6411" width="7" style="20" customWidth="1"/>
    <col min="6412" max="6412" width="7.36328125" style="20" customWidth="1"/>
    <col min="6413" max="6413" width="8.08984375" style="20" customWidth="1"/>
    <col min="6414" max="6414" width="7.90625" style="20" customWidth="1"/>
    <col min="6415" max="6415" width="9.08984375" style="20" customWidth="1"/>
    <col min="6416" max="6648" width="9" style="20"/>
    <col min="6649" max="6649" width="4" style="20" customWidth="1"/>
    <col min="6650" max="6650" width="6.08984375" style="20" customWidth="1"/>
    <col min="6651" max="6651" width="5.7265625" style="20" customWidth="1"/>
    <col min="6652" max="6652" width="3.453125" style="20" customWidth="1"/>
    <col min="6653" max="6653" width="5.36328125" style="20" customWidth="1"/>
    <col min="6654" max="6654" width="5" style="20" customWidth="1"/>
    <col min="6655" max="6655" width="4.453125" style="20" customWidth="1"/>
    <col min="6656" max="6656" width="3.7265625" style="20" customWidth="1"/>
    <col min="6657" max="6657" width="23" style="20" customWidth="1"/>
    <col min="6658" max="6658" width="8.7265625" style="20" customWidth="1"/>
    <col min="6659" max="6659" width="17.26953125" style="20" customWidth="1"/>
    <col min="6660" max="6660" width="7.7265625" style="20" customWidth="1"/>
    <col min="6661" max="6661" width="9.26953125" style="20" customWidth="1"/>
    <col min="6662" max="6662" width="4.36328125" style="20" customWidth="1"/>
    <col min="6663" max="6663" width="8.08984375" style="20" customWidth="1"/>
    <col min="6664" max="6664" width="13" style="20" customWidth="1"/>
    <col min="6665" max="6665" width="6.453125" style="20" customWidth="1"/>
    <col min="6666" max="6666" width="5.6328125" style="20" customWidth="1"/>
    <col min="6667" max="6667" width="7" style="20" customWidth="1"/>
    <col min="6668" max="6668" width="7.36328125" style="20" customWidth="1"/>
    <col min="6669" max="6669" width="8.08984375" style="20" customWidth="1"/>
    <col min="6670" max="6670" width="7.90625" style="20" customWidth="1"/>
    <col min="6671" max="6671" width="9.08984375" style="20" customWidth="1"/>
    <col min="6672" max="6904" width="9" style="20"/>
    <col min="6905" max="6905" width="4" style="20" customWidth="1"/>
    <col min="6906" max="6906" width="6.08984375" style="20" customWidth="1"/>
    <col min="6907" max="6907" width="5.7265625" style="20" customWidth="1"/>
    <col min="6908" max="6908" width="3.453125" style="20" customWidth="1"/>
    <col min="6909" max="6909" width="5.36328125" style="20" customWidth="1"/>
    <col min="6910" max="6910" width="5" style="20" customWidth="1"/>
    <col min="6911" max="6911" width="4.453125" style="20" customWidth="1"/>
    <col min="6912" max="6912" width="3.7265625" style="20" customWidth="1"/>
    <col min="6913" max="6913" width="23" style="20" customWidth="1"/>
    <col min="6914" max="6914" width="8.7265625" style="20" customWidth="1"/>
    <col min="6915" max="6915" width="17.26953125" style="20" customWidth="1"/>
    <col min="6916" max="6916" width="7.7265625" style="20" customWidth="1"/>
    <col min="6917" max="6917" width="9.26953125" style="20" customWidth="1"/>
    <col min="6918" max="6918" width="4.36328125" style="20" customWidth="1"/>
    <col min="6919" max="6919" width="8.08984375" style="20" customWidth="1"/>
    <col min="6920" max="6920" width="13" style="20" customWidth="1"/>
    <col min="6921" max="6921" width="6.453125" style="20" customWidth="1"/>
    <col min="6922" max="6922" width="5.6328125" style="20" customWidth="1"/>
    <col min="6923" max="6923" width="7" style="20" customWidth="1"/>
    <col min="6924" max="6924" width="7.36328125" style="20" customWidth="1"/>
    <col min="6925" max="6925" width="8.08984375" style="20" customWidth="1"/>
    <col min="6926" max="6926" width="7.90625" style="20" customWidth="1"/>
    <col min="6927" max="6927" width="9.08984375" style="20" customWidth="1"/>
    <col min="6928" max="7160" width="9" style="20"/>
    <col min="7161" max="7161" width="4" style="20" customWidth="1"/>
    <col min="7162" max="7162" width="6.08984375" style="20" customWidth="1"/>
    <col min="7163" max="7163" width="5.7265625" style="20" customWidth="1"/>
    <col min="7164" max="7164" width="3.453125" style="20" customWidth="1"/>
    <col min="7165" max="7165" width="5.36328125" style="20" customWidth="1"/>
    <col min="7166" max="7166" width="5" style="20" customWidth="1"/>
    <col min="7167" max="7167" width="4.453125" style="20" customWidth="1"/>
    <col min="7168" max="7168" width="3.7265625" style="20" customWidth="1"/>
    <col min="7169" max="7169" width="23" style="20" customWidth="1"/>
    <col min="7170" max="7170" width="8.7265625" style="20" customWidth="1"/>
    <col min="7171" max="7171" width="17.26953125" style="20" customWidth="1"/>
    <col min="7172" max="7172" width="7.7265625" style="20" customWidth="1"/>
    <col min="7173" max="7173" width="9.26953125" style="20" customWidth="1"/>
    <col min="7174" max="7174" width="4.36328125" style="20" customWidth="1"/>
    <col min="7175" max="7175" width="8.08984375" style="20" customWidth="1"/>
    <col min="7176" max="7176" width="13" style="20" customWidth="1"/>
    <col min="7177" max="7177" width="6.453125" style="20" customWidth="1"/>
    <col min="7178" max="7178" width="5.6328125" style="20" customWidth="1"/>
    <col min="7179" max="7179" width="7" style="20" customWidth="1"/>
    <col min="7180" max="7180" width="7.36328125" style="20" customWidth="1"/>
    <col min="7181" max="7181" width="8.08984375" style="20" customWidth="1"/>
    <col min="7182" max="7182" width="7.90625" style="20" customWidth="1"/>
    <col min="7183" max="7183" width="9.08984375" style="20" customWidth="1"/>
    <col min="7184" max="7416" width="9" style="20"/>
    <col min="7417" max="7417" width="4" style="20" customWidth="1"/>
    <col min="7418" max="7418" width="6.08984375" style="20" customWidth="1"/>
    <col min="7419" max="7419" width="5.7265625" style="20" customWidth="1"/>
    <col min="7420" max="7420" width="3.453125" style="20" customWidth="1"/>
    <col min="7421" max="7421" width="5.36328125" style="20" customWidth="1"/>
    <col min="7422" max="7422" width="5" style="20" customWidth="1"/>
    <col min="7423" max="7423" width="4.453125" style="20" customWidth="1"/>
    <col min="7424" max="7424" width="3.7265625" style="20" customWidth="1"/>
    <col min="7425" max="7425" width="23" style="20" customWidth="1"/>
    <col min="7426" max="7426" width="8.7265625" style="20" customWidth="1"/>
    <col min="7427" max="7427" width="17.26953125" style="20" customWidth="1"/>
    <col min="7428" max="7428" width="7.7265625" style="20" customWidth="1"/>
    <col min="7429" max="7429" width="9.26953125" style="20" customWidth="1"/>
    <col min="7430" max="7430" width="4.36328125" style="20" customWidth="1"/>
    <col min="7431" max="7431" width="8.08984375" style="20" customWidth="1"/>
    <col min="7432" max="7432" width="13" style="20" customWidth="1"/>
    <col min="7433" max="7433" width="6.453125" style="20" customWidth="1"/>
    <col min="7434" max="7434" width="5.6328125" style="20" customWidth="1"/>
    <col min="7435" max="7435" width="7" style="20" customWidth="1"/>
    <col min="7436" max="7436" width="7.36328125" style="20" customWidth="1"/>
    <col min="7437" max="7437" width="8.08984375" style="20" customWidth="1"/>
    <col min="7438" max="7438" width="7.90625" style="20" customWidth="1"/>
    <col min="7439" max="7439" width="9.08984375" style="20" customWidth="1"/>
    <col min="7440" max="7672" width="9" style="20"/>
    <col min="7673" max="7673" width="4" style="20" customWidth="1"/>
    <col min="7674" max="7674" width="6.08984375" style="20" customWidth="1"/>
    <col min="7675" max="7675" width="5.7265625" style="20" customWidth="1"/>
    <col min="7676" max="7676" width="3.453125" style="20" customWidth="1"/>
    <col min="7677" max="7677" width="5.36328125" style="20" customWidth="1"/>
    <col min="7678" max="7678" width="5" style="20" customWidth="1"/>
    <col min="7679" max="7679" width="4.453125" style="20" customWidth="1"/>
    <col min="7680" max="7680" width="3.7265625" style="20" customWidth="1"/>
    <col min="7681" max="7681" width="23" style="20" customWidth="1"/>
    <col min="7682" max="7682" width="8.7265625" style="20" customWidth="1"/>
    <col min="7683" max="7683" width="17.26953125" style="20" customWidth="1"/>
    <col min="7684" max="7684" width="7.7265625" style="20" customWidth="1"/>
    <col min="7685" max="7685" width="9.26953125" style="20" customWidth="1"/>
    <col min="7686" max="7686" width="4.36328125" style="20" customWidth="1"/>
    <col min="7687" max="7687" width="8.08984375" style="20" customWidth="1"/>
    <col min="7688" max="7688" width="13" style="20" customWidth="1"/>
    <col min="7689" max="7689" width="6.453125" style="20" customWidth="1"/>
    <col min="7690" max="7690" width="5.6328125" style="20" customWidth="1"/>
    <col min="7691" max="7691" width="7" style="20" customWidth="1"/>
    <col min="7692" max="7692" width="7.36328125" style="20" customWidth="1"/>
    <col min="7693" max="7693" width="8.08984375" style="20" customWidth="1"/>
    <col min="7694" max="7694" width="7.90625" style="20" customWidth="1"/>
    <col min="7695" max="7695" width="9.08984375" style="20" customWidth="1"/>
    <col min="7696" max="7928" width="9" style="20"/>
    <col min="7929" max="7929" width="4" style="20" customWidth="1"/>
    <col min="7930" max="7930" width="6.08984375" style="20" customWidth="1"/>
    <col min="7931" max="7931" width="5.7265625" style="20" customWidth="1"/>
    <col min="7932" max="7932" width="3.453125" style="20" customWidth="1"/>
    <col min="7933" max="7933" width="5.36328125" style="20" customWidth="1"/>
    <col min="7934" max="7934" width="5" style="20" customWidth="1"/>
    <col min="7935" max="7935" width="4.453125" style="20" customWidth="1"/>
    <col min="7936" max="7936" width="3.7265625" style="20" customWidth="1"/>
    <col min="7937" max="7937" width="23" style="20" customWidth="1"/>
    <col min="7938" max="7938" width="8.7265625" style="20" customWidth="1"/>
    <col min="7939" max="7939" width="17.26953125" style="20" customWidth="1"/>
    <col min="7940" max="7940" width="7.7265625" style="20" customWidth="1"/>
    <col min="7941" max="7941" width="9.26953125" style="20" customWidth="1"/>
    <col min="7942" max="7942" width="4.36328125" style="20" customWidth="1"/>
    <col min="7943" max="7943" width="8.08984375" style="20" customWidth="1"/>
    <col min="7944" max="7944" width="13" style="20" customWidth="1"/>
    <col min="7945" max="7945" width="6.453125" style="20" customWidth="1"/>
    <col min="7946" max="7946" width="5.6328125" style="20" customWidth="1"/>
    <col min="7947" max="7947" width="7" style="20" customWidth="1"/>
    <col min="7948" max="7948" width="7.36328125" style="20" customWidth="1"/>
    <col min="7949" max="7949" width="8.08984375" style="20" customWidth="1"/>
    <col min="7950" max="7950" width="7.90625" style="20" customWidth="1"/>
    <col min="7951" max="7951" width="9.08984375" style="20" customWidth="1"/>
    <col min="7952" max="8184" width="9" style="20"/>
    <col min="8185" max="8185" width="4" style="20" customWidth="1"/>
    <col min="8186" max="8186" width="6.08984375" style="20" customWidth="1"/>
    <col min="8187" max="8187" width="5.7265625" style="20" customWidth="1"/>
    <col min="8188" max="8188" width="3.453125" style="20" customWidth="1"/>
    <col min="8189" max="8189" width="5.36328125" style="20" customWidth="1"/>
    <col min="8190" max="8190" width="5" style="20" customWidth="1"/>
    <col min="8191" max="8191" width="4.453125" style="20" customWidth="1"/>
    <col min="8192" max="8192" width="3.7265625" style="20" customWidth="1"/>
    <col min="8193" max="8193" width="23" style="20" customWidth="1"/>
    <col min="8194" max="8194" width="8.7265625" style="20" customWidth="1"/>
    <col min="8195" max="8195" width="17.26953125" style="20" customWidth="1"/>
    <col min="8196" max="8196" width="7.7265625" style="20" customWidth="1"/>
    <col min="8197" max="8197" width="9.26953125" style="20" customWidth="1"/>
    <col min="8198" max="8198" width="4.36328125" style="20" customWidth="1"/>
    <col min="8199" max="8199" width="8.08984375" style="20" customWidth="1"/>
    <col min="8200" max="8200" width="13" style="20" customWidth="1"/>
    <col min="8201" max="8201" width="6.453125" style="20" customWidth="1"/>
    <col min="8202" max="8202" width="5.6328125" style="20" customWidth="1"/>
    <col min="8203" max="8203" width="7" style="20" customWidth="1"/>
    <col min="8204" max="8204" width="7.36328125" style="20" customWidth="1"/>
    <col min="8205" max="8205" width="8.08984375" style="20" customWidth="1"/>
    <col min="8206" max="8206" width="7.90625" style="20" customWidth="1"/>
    <col min="8207" max="8207" width="9.08984375" style="20" customWidth="1"/>
    <col min="8208" max="8440" width="9" style="20"/>
    <col min="8441" max="8441" width="4" style="20" customWidth="1"/>
    <col min="8442" max="8442" width="6.08984375" style="20" customWidth="1"/>
    <col min="8443" max="8443" width="5.7265625" style="20" customWidth="1"/>
    <col min="8444" max="8444" width="3.453125" style="20" customWidth="1"/>
    <col min="8445" max="8445" width="5.36328125" style="20" customWidth="1"/>
    <col min="8446" max="8446" width="5" style="20" customWidth="1"/>
    <col min="8447" max="8447" width="4.453125" style="20" customWidth="1"/>
    <col min="8448" max="8448" width="3.7265625" style="20" customWidth="1"/>
    <col min="8449" max="8449" width="23" style="20" customWidth="1"/>
    <col min="8450" max="8450" width="8.7265625" style="20" customWidth="1"/>
    <col min="8451" max="8451" width="17.26953125" style="20" customWidth="1"/>
    <col min="8452" max="8452" width="7.7265625" style="20" customWidth="1"/>
    <col min="8453" max="8453" width="9.26953125" style="20" customWidth="1"/>
    <col min="8454" max="8454" width="4.36328125" style="20" customWidth="1"/>
    <col min="8455" max="8455" width="8.08984375" style="20" customWidth="1"/>
    <col min="8456" max="8456" width="13" style="20" customWidth="1"/>
    <col min="8457" max="8457" width="6.453125" style="20" customWidth="1"/>
    <col min="8458" max="8458" width="5.6328125" style="20" customWidth="1"/>
    <col min="8459" max="8459" width="7" style="20" customWidth="1"/>
    <col min="8460" max="8460" width="7.36328125" style="20" customWidth="1"/>
    <col min="8461" max="8461" width="8.08984375" style="20" customWidth="1"/>
    <col min="8462" max="8462" width="7.90625" style="20" customWidth="1"/>
    <col min="8463" max="8463" width="9.08984375" style="20" customWidth="1"/>
    <col min="8464" max="8696" width="9" style="20"/>
    <col min="8697" max="8697" width="4" style="20" customWidth="1"/>
    <col min="8698" max="8698" width="6.08984375" style="20" customWidth="1"/>
    <col min="8699" max="8699" width="5.7265625" style="20" customWidth="1"/>
    <col min="8700" max="8700" width="3.453125" style="20" customWidth="1"/>
    <col min="8701" max="8701" width="5.36328125" style="20" customWidth="1"/>
    <col min="8702" max="8702" width="5" style="20" customWidth="1"/>
    <col min="8703" max="8703" width="4.453125" style="20" customWidth="1"/>
    <col min="8704" max="8704" width="3.7265625" style="20" customWidth="1"/>
    <col min="8705" max="8705" width="23" style="20" customWidth="1"/>
    <col min="8706" max="8706" width="8.7265625" style="20" customWidth="1"/>
    <col min="8707" max="8707" width="17.26953125" style="20" customWidth="1"/>
    <col min="8708" max="8708" width="7.7265625" style="20" customWidth="1"/>
    <col min="8709" max="8709" width="9.26953125" style="20" customWidth="1"/>
    <col min="8710" max="8710" width="4.36328125" style="20" customWidth="1"/>
    <col min="8711" max="8711" width="8.08984375" style="20" customWidth="1"/>
    <col min="8712" max="8712" width="13" style="20" customWidth="1"/>
    <col min="8713" max="8713" width="6.453125" style="20" customWidth="1"/>
    <col min="8714" max="8714" width="5.6328125" style="20" customWidth="1"/>
    <col min="8715" max="8715" width="7" style="20" customWidth="1"/>
    <col min="8716" max="8716" width="7.36328125" style="20" customWidth="1"/>
    <col min="8717" max="8717" width="8.08984375" style="20" customWidth="1"/>
    <col min="8718" max="8718" width="7.90625" style="20" customWidth="1"/>
    <col min="8719" max="8719" width="9.08984375" style="20" customWidth="1"/>
    <col min="8720" max="8952" width="9" style="20"/>
    <col min="8953" max="8953" width="4" style="20" customWidth="1"/>
    <col min="8954" max="8954" width="6.08984375" style="20" customWidth="1"/>
    <col min="8955" max="8955" width="5.7265625" style="20" customWidth="1"/>
    <col min="8956" max="8956" width="3.453125" style="20" customWidth="1"/>
    <col min="8957" max="8957" width="5.36328125" style="20" customWidth="1"/>
    <col min="8958" max="8958" width="5" style="20" customWidth="1"/>
    <col min="8959" max="8959" width="4.453125" style="20" customWidth="1"/>
    <col min="8960" max="8960" width="3.7265625" style="20" customWidth="1"/>
    <col min="8961" max="8961" width="23" style="20" customWidth="1"/>
    <col min="8962" max="8962" width="8.7265625" style="20" customWidth="1"/>
    <col min="8963" max="8963" width="17.26953125" style="20" customWidth="1"/>
    <col min="8964" max="8964" width="7.7265625" style="20" customWidth="1"/>
    <col min="8965" max="8965" width="9.26953125" style="20" customWidth="1"/>
    <col min="8966" max="8966" width="4.36328125" style="20" customWidth="1"/>
    <col min="8967" max="8967" width="8.08984375" style="20" customWidth="1"/>
    <col min="8968" max="8968" width="13" style="20" customWidth="1"/>
    <col min="8969" max="8969" width="6.453125" style="20" customWidth="1"/>
    <col min="8970" max="8970" width="5.6328125" style="20" customWidth="1"/>
    <col min="8971" max="8971" width="7" style="20" customWidth="1"/>
    <col min="8972" max="8972" width="7.36328125" style="20" customWidth="1"/>
    <col min="8973" max="8973" width="8.08984375" style="20" customWidth="1"/>
    <col min="8974" max="8974" width="7.90625" style="20" customWidth="1"/>
    <col min="8975" max="8975" width="9.08984375" style="20" customWidth="1"/>
    <col min="8976" max="9208" width="9" style="20"/>
    <col min="9209" max="9209" width="4" style="20" customWidth="1"/>
    <col min="9210" max="9210" width="6.08984375" style="20" customWidth="1"/>
    <col min="9211" max="9211" width="5.7265625" style="20" customWidth="1"/>
    <col min="9212" max="9212" width="3.453125" style="20" customWidth="1"/>
    <col min="9213" max="9213" width="5.36328125" style="20" customWidth="1"/>
    <col min="9214" max="9214" width="5" style="20" customWidth="1"/>
    <col min="9215" max="9215" width="4.453125" style="20" customWidth="1"/>
    <col min="9216" max="9216" width="3.7265625" style="20" customWidth="1"/>
    <col min="9217" max="9217" width="23" style="20" customWidth="1"/>
    <col min="9218" max="9218" width="8.7265625" style="20" customWidth="1"/>
    <col min="9219" max="9219" width="17.26953125" style="20" customWidth="1"/>
    <col min="9220" max="9220" width="7.7265625" style="20" customWidth="1"/>
    <col min="9221" max="9221" width="9.26953125" style="20" customWidth="1"/>
    <col min="9222" max="9222" width="4.36328125" style="20" customWidth="1"/>
    <col min="9223" max="9223" width="8.08984375" style="20" customWidth="1"/>
    <col min="9224" max="9224" width="13" style="20" customWidth="1"/>
    <col min="9225" max="9225" width="6.453125" style="20" customWidth="1"/>
    <col min="9226" max="9226" width="5.6328125" style="20" customWidth="1"/>
    <col min="9227" max="9227" width="7" style="20" customWidth="1"/>
    <col min="9228" max="9228" width="7.36328125" style="20" customWidth="1"/>
    <col min="9229" max="9229" width="8.08984375" style="20" customWidth="1"/>
    <col min="9230" max="9230" width="7.90625" style="20" customWidth="1"/>
    <col min="9231" max="9231" width="9.08984375" style="20" customWidth="1"/>
    <col min="9232" max="9464" width="9" style="20"/>
    <col min="9465" max="9465" width="4" style="20" customWidth="1"/>
    <col min="9466" max="9466" width="6.08984375" style="20" customWidth="1"/>
    <col min="9467" max="9467" width="5.7265625" style="20" customWidth="1"/>
    <col min="9468" max="9468" width="3.453125" style="20" customWidth="1"/>
    <col min="9469" max="9469" width="5.36328125" style="20" customWidth="1"/>
    <col min="9470" max="9470" width="5" style="20" customWidth="1"/>
    <col min="9471" max="9471" width="4.453125" style="20" customWidth="1"/>
    <col min="9472" max="9472" width="3.7265625" style="20" customWidth="1"/>
    <col min="9473" max="9473" width="23" style="20" customWidth="1"/>
    <col min="9474" max="9474" width="8.7265625" style="20" customWidth="1"/>
    <col min="9475" max="9475" width="17.26953125" style="20" customWidth="1"/>
    <col min="9476" max="9476" width="7.7265625" style="20" customWidth="1"/>
    <col min="9477" max="9477" width="9.26953125" style="20" customWidth="1"/>
    <col min="9478" max="9478" width="4.36328125" style="20" customWidth="1"/>
    <col min="9479" max="9479" width="8.08984375" style="20" customWidth="1"/>
    <col min="9480" max="9480" width="13" style="20" customWidth="1"/>
    <col min="9481" max="9481" width="6.453125" style="20" customWidth="1"/>
    <col min="9482" max="9482" width="5.6328125" style="20" customWidth="1"/>
    <col min="9483" max="9483" width="7" style="20" customWidth="1"/>
    <col min="9484" max="9484" width="7.36328125" style="20" customWidth="1"/>
    <col min="9485" max="9485" width="8.08984375" style="20" customWidth="1"/>
    <col min="9486" max="9486" width="7.90625" style="20" customWidth="1"/>
    <col min="9487" max="9487" width="9.08984375" style="20" customWidth="1"/>
    <col min="9488" max="9720" width="9" style="20"/>
    <col min="9721" max="9721" width="4" style="20" customWidth="1"/>
    <col min="9722" max="9722" width="6.08984375" style="20" customWidth="1"/>
    <col min="9723" max="9723" width="5.7265625" style="20" customWidth="1"/>
    <col min="9724" max="9724" width="3.453125" style="20" customWidth="1"/>
    <col min="9725" max="9725" width="5.36328125" style="20" customWidth="1"/>
    <col min="9726" max="9726" width="5" style="20" customWidth="1"/>
    <col min="9727" max="9727" width="4.453125" style="20" customWidth="1"/>
    <col min="9728" max="9728" width="3.7265625" style="20" customWidth="1"/>
    <col min="9729" max="9729" width="23" style="20" customWidth="1"/>
    <col min="9730" max="9730" width="8.7265625" style="20" customWidth="1"/>
    <col min="9731" max="9731" width="17.26953125" style="20" customWidth="1"/>
    <col min="9732" max="9732" width="7.7265625" style="20" customWidth="1"/>
    <col min="9733" max="9733" width="9.26953125" style="20" customWidth="1"/>
    <col min="9734" max="9734" width="4.36328125" style="20" customWidth="1"/>
    <col min="9735" max="9735" width="8.08984375" style="20" customWidth="1"/>
    <col min="9736" max="9736" width="13" style="20" customWidth="1"/>
    <col min="9737" max="9737" width="6.453125" style="20" customWidth="1"/>
    <col min="9738" max="9738" width="5.6328125" style="20" customWidth="1"/>
    <col min="9739" max="9739" width="7" style="20" customWidth="1"/>
    <col min="9740" max="9740" width="7.36328125" style="20" customWidth="1"/>
    <col min="9741" max="9741" width="8.08984375" style="20" customWidth="1"/>
    <col min="9742" max="9742" width="7.90625" style="20" customWidth="1"/>
    <col min="9743" max="9743" width="9.08984375" style="20" customWidth="1"/>
    <col min="9744" max="9976" width="9" style="20"/>
    <col min="9977" max="9977" width="4" style="20" customWidth="1"/>
    <col min="9978" max="9978" width="6.08984375" style="20" customWidth="1"/>
    <col min="9979" max="9979" width="5.7265625" style="20" customWidth="1"/>
    <col min="9980" max="9980" width="3.453125" style="20" customWidth="1"/>
    <col min="9981" max="9981" width="5.36328125" style="20" customWidth="1"/>
    <col min="9982" max="9982" width="5" style="20" customWidth="1"/>
    <col min="9983" max="9983" width="4.453125" style="20" customWidth="1"/>
    <col min="9984" max="9984" width="3.7265625" style="20" customWidth="1"/>
    <col min="9985" max="9985" width="23" style="20" customWidth="1"/>
    <col min="9986" max="9986" width="8.7265625" style="20" customWidth="1"/>
    <col min="9987" max="9987" width="17.26953125" style="20" customWidth="1"/>
    <col min="9988" max="9988" width="7.7265625" style="20" customWidth="1"/>
    <col min="9989" max="9989" width="9.26953125" style="20" customWidth="1"/>
    <col min="9990" max="9990" width="4.36328125" style="20" customWidth="1"/>
    <col min="9991" max="9991" width="8.08984375" style="20" customWidth="1"/>
    <col min="9992" max="9992" width="13" style="20" customWidth="1"/>
    <col min="9993" max="9993" width="6.453125" style="20" customWidth="1"/>
    <col min="9994" max="9994" width="5.6328125" style="20" customWidth="1"/>
    <col min="9995" max="9995" width="7" style="20" customWidth="1"/>
    <col min="9996" max="9996" width="7.36328125" style="20" customWidth="1"/>
    <col min="9997" max="9997" width="8.08984375" style="20" customWidth="1"/>
    <col min="9998" max="9998" width="7.90625" style="20" customWidth="1"/>
    <col min="9999" max="9999" width="9.08984375" style="20" customWidth="1"/>
    <col min="10000" max="10232" width="9" style="20"/>
    <col min="10233" max="10233" width="4" style="20" customWidth="1"/>
    <col min="10234" max="10234" width="6.08984375" style="20" customWidth="1"/>
    <col min="10235" max="10235" width="5.7265625" style="20" customWidth="1"/>
    <col min="10236" max="10236" width="3.453125" style="20" customWidth="1"/>
    <col min="10237" max="10237" width="5.36328125" style="20" customWidth="1"/>
    <col min="10238" max="10238" width="5" style="20" customWidth="1"/>
    <col min="10239" max="10239" width="4.453125" style="20" customWidth="1"/>
    <col min="10240" max="10240" width="3.7265625" style="20" customWidth="1"/>
    <col min="10241" max="10241" width="23" style="20" customWidth="1"/>
    <col min="10242" max="10242" width="8.7265625" style="20" customWidth="1"/>
    <col min="10243" max="10243" width="17.26953125" style="20" customWidth="1"/>
    <col min="10244" max="10244" width="7.7265625" style="20" customWidth="1"/>
    <col min="10245" max="10245" width="9.26953125" style="20" customWidth="1"/>
    <col min="10246" max="10246" width="4.36328125" style="20" customWidth="1"/>
    <col min="10247" max="10247" width="8.08984375" style="20" customWidth="1"/>
    <col min="10248" max="10248" width="13" style="20" customWidth="1"/>
    <col min="10249" max="10249" width="6.453125" style="20" customWidth="1"/>
    <col min="10250" max="10250" width="5.6328125" style="20" customWidth="1"/>
    <col min="10251" max="10251" width="7" style="20" customWidth="1"/>
    <col min="10252" max="10252" width="7.36328125" style="20" customWidth="1"/>
    <col min="10253" max="10253" width="8.08984375" style="20" customWidth="1"/>
    <col min="10254" max="10254" width="7.90625" style="20" customWidth="1"/>
    <col min="10255" max="10255" width="9.08984375" style="20" customWidth="1"/>
    <col min="10256" max="10488" width="9" style="20"/>
    <col min="10489" max="10489" width="4" style="20" customWidth="1"/>
    <col min="10490" max="10490" width="6.08984375" style="20" customWidth="1"/>
    <col min="10491" max="10491" width="5.7265625" style="20" customWidth="1"/>
    <col min="10492" max="10492" width="3.453125" style="20" customWidth="1"/>
    <col min="10493" max="10493" width="5.36328125" style="20" customWidth="1"/>
    <col min="10494" max="10494" width="5" style="20" customWidth="1"/>
    <col min="10495" max="10495" width="4.453125" style="20" customWidth="1"/>
    <col min="10496" max="10496" width="3.7265625" style="20" customWidth="1"/>
    <col min="10497" max="10497" width="23" style="20" customWidth="1"/>
    <col min="10498" max="10498" width="8.7265625" style="20" customWidth="1"/>
    <col min="10499" max="10499" width="17.26953125" style="20" customWidth="1"/>
    <col min="10500" max="10500" width="7.7265625" style="20" customWidth="1"/>
    <col min="10501" max="10501" width="9.26953125" style="20" customWidth="1"/>
    <col min="10502" max="10502" width="4.36328125" style="20" customWidth="1"/>
    <col min="10503" max="10503" width="8.08984375" style="20" customWidth="1"/>
    <col min="10504" max="10504" width="13" style="20" customWidth="1"/>
    <col min="10505" max="10505" width="6.453125" style="20" customWidth="1"/>
    <col min="10506" max="10506" width="5.6328125" style="20" customWidth="1"/>
    <col min="10507" max="10507" width="7" style="20" customWidth="1"/>
    <col min="10508" max="10508" width="7.36328125" style="20" customWidth="1"/>
    <col min="10509" max="10509" width="8.08984375" style="20" customWidth="1"/>
    <col min="10510" max="10510" width="7.90625" style="20" customWidth="1"/>
    <col min="10511" max="10511" width="9.08984375" style="20" customWidth="1"/>
    <col min="10512" max="10744" width="9" style="20"/>
    <col min="10745" max="10745" width="4" style="20" customWidth="1"/>
    <col min="10746" max="10746" width="6.08984375" style="20" customWidth="1"/>
    <col min="10747" max="10747" width="5.7265625" style="20" customWidth="1"/>
    <col min="10748" max="10748" width="3.453125" style="20" customWidth="1"/>
    <col min="10749" max="10749" width="5.36328125" style="20" customWidth="1"/>
    <col min="10750" max="10750" width="5" style="20" customWidth="1"/>
    <col min="10751" max="10751" width="4.453125" style="20" customWidth="1"/>
    <col min="10752" max="10752" width="3.7265625" style="20" customWidth="1"/>
    <col min="10753" max="10753" width="23" style="20" customWidth="1"/>
    <col min="10754" max="10754" width="8.7265625" style="20" customWidth="1"/>
    <col min="10755" max="10755" width="17.26953125" style="20" customWidth="1"/>
    <col min="10756" max="10756" width="7.7265625" style="20" customWidth="1"/>
    <col min="10757" max="10757" width="9.26953125" style="20" customWidth="1"/>
    <col min="10758" max="10758" width="4.36328125" style="20" customWidth="1"/>
    <col min="10759" max="10759" width="8.08984375" style="20" customWidth="1"/>
    <col min="10760" max="10760" width="13" style="20" customWidth="1"/>
    <col min="10761" max="10761" width="6.453125" style="20" customWidth="1"/>
    <col min="10762" max="10762" width="5.6328125" style="20" customWidth="1"/>
    <col min="10763" max="10763" width="7" style="20" customWidth="1"/>
    <col min="10764" max="10764" width="7.36328125" style="20" customWidth="1"/>
    <col min="10765" max="10765" width="8.08984375" style="20" customWidth="1"/>
    <col min="10766" max="10766" width="7.90625" style="20" customWidth="1"/>
    <col min="10767" max="10767" width="9.08984375" style="20" customWidth="1"/>
    <col min="10768" max="11000" width="9" style="20"/>
    <col min="11001" max="11001" width="4" style="20" customWidth="1"/>
    <col min="11002" max="11002" width="6.08984375" style="20" customWidth="1"/>
    <col min="11003" max="11003" width="5.7265625" style="20" customWidth="1"/>
    <col min="11004" max="11004" width="3.453125" style="20" customWidth="1"/>
    <col min="11005" max="11005" width="5.36328125" style="20" customWidth="1"/>
    <col min="11006" max="11006" width="5" style="20" customWidth="1"/>
    <col min="11007" max="11007" width="4.453125" style="20" customWidth="1"/>
    <col min="11008" max="11008" width="3.7265625" style="20" customWidth="1"/>
    <col min="11009" max="11009" width="23" style="20" customWidth="1"/>
    <col min="11010" max="11010" width="8.7265625" style="20" customWidth="1"/>
    <col min="11011" max="11011" width="17.26953125" style="20" customWidth="1"/>
    <col min="11012" max="11012" width="7.7265625" style="20" customWidth="1"/>
    <col min="11013" max="11013" width="9.26953125" style="20" customWidth="1"/>
    <col min="11014" max="11014" width="4.36328125" style="20" customWidth="1"/>
    <col min="11015" max="11015" width="8.08984375" style="20" customWidth="1"/>
    <col min="11016" max="11016" width="13" style="20" customWidth="1"/>
    <col min="11017" max="11017" width="6.453125" style="20" customWidth="1"/>
    <col min="11018" max="11018" width="5.6328125" style="20" customWidth="1"/>
    <col min="11019" max="11019" width="7" style="20" customWidth="1"/>
    <col min="11020" max="11020" width="7.36328125" style="20" customWidth="1"/>
    <col min="11021" max="11021" width="8.08984375" style="20" customWidth="1"/>
    <col min="11022" max="11022" width="7.90625" style="20" customWidth="1"/>
    <col min="11023" max="11023" width="9.08984375" style="20" customWidth="1"/>
    <col min="11024" max="11256" width="9" style="20"/>
    <col min="11257" max="11257" width="4" style="20" customWidth="1"/>
    <col min="11258" max="11258" width="6.08984375" style="20" customWidth="1"/>
    <col min="11259" max="11259" width="5.7265625" style="20" customWidth="1"/>
    <col min="11260" max="11260" width="3.453125" style="20" customWidth="1"/>
    <col min="11261" max="11261" width="5.36328125" style="20" customWidth="1"/>
    <col min="11262" max="11262" width="5" style="20" customWidth="1"/>
    <col min="11263" max="11263" width="4.453125" style="20" customWidth="1"/>
    <col min="11264" max="11264" width="3.7265625" style="20" customWidth="1"/>
    <col min="11265" max="11265" width="23" style="20" customWidth="1"/>
    <col min="11266" max="11266" width="8.7265625" style="20" customWidth="1"/>
    <col min="11267" max="11267" width="17.26953125" style="20" customWidth="1"/>
    <col min="11268" max="11268" width="7.7265625" style="20" customWidth="1"/>
    <col min="11269" max="11269" width="9.26953125" style="20" customWidth="1"/>
    <col min="11270" max="11270" width="4.36328125" style="20" customWidth="1"/>
    <col min="11271" max="11271" width="8.08984375" style="20" customWidth="1"/>
    <col min="11272" max="11272" width="13" style="20" customWidth="1"/>
    <col min="11273" max="11273" width="6.453125" style="20" customWidth="1"/>
    <col min="11274" max="11274" width="5.6328125" style="20" customWidth="1"/>
    <col min="11275" max="11275" width="7" style="20" customWidth="1"/>
    <col min="11276" max="11276" width="7.36328125" style="20" customWidth="1"/>
    <col min="11277" max="11277" width="8.08984375" style="20" customWidth="1"/>
    <col min="11278" max="11278" width="7.90625" style="20" customWidth="1"/>
    <col min="11279" max="11279" width="9.08984375" style="20" customWidth="1"/>
    <col min="11280" max="11512" width="9" style="20"/>
    <col min="11513" max="11513" width="4" style="20" customWidth="1"/>
    <col min="11514" max="11514" width="6.08984375" style="20" customWidth="1"/>
    <col min="11515" max="11515" width="5.7265625" style="20" customWidth="1"/>
    <col min="11516" max="11516" width="3.453125" style="20" customWidth="1"/>
    <col min="11517" max="11517" width="5.36328125" style="20" customWidth="1"/>
    <col min="11518" max="11518" width="5" style="20" customWidth="1"/>
    <col min="11519" max="11519" width="4.453125" style="20" customWidth="1"/>
    <col min="11520" max="11520" width="3.7265625" style="20" customWidth="1"/>
    <col min="11521" max="11521" width="23" style="20" customWidth="1"/>
    <col min="11522" max="11522" width="8.7265625" style="20" customWidth="1"/>
    <col min="11523" max="11523" width="17.26953125" style="20" customWidth="1"/>
    <col min="11524" max="11524" width="7.7265625" style="20" customWidth="1"/>
    <col min="11525" max="11525" width="9.26953125" style="20" customWidth="1"/>
    <col min="11526" max="11526" width="4.36328125" style="20" customWidth="1"/>
    <col min="11527" max="11527" width="8.08984375" style="20" customWidth="1"/>
    <col min="11528" max="11528" width="13" style="20" customWidth="1"/>
    <col min="11529" max="11529" width="6.453125" style="20" customWidth="1"/>
    <col min="11530" max="11530" width="5.6328125" style="20" customWidth="1"/>
    <col min="11531" max="11531" width="7" style="20" customWidth="1"/>
    <col min="11532" max="11532" width="7.36328125" style="20" customWidth="1"/>
    <col min="11533" max="11533" width="8.08984375" style="20" customWidth="1"/>
    <col min="11534" max="11534" width="7.90625" style="20" customWidth="1"/>
    <col min="11535" max="11535" width="9.08984375" style="20" customWidth="1"/>
    <col min="11536" max="11768" width="9" style="20"/>
    <col min="11769" max="11769" width="4" style="20" customWidth="1"/>
    <col min="11770" max="11770" width="6.08984375" style="20" customWidth="1"/>
    <col min="11771" max="11771" width="5.7265625" style="20" customWidth="1"/>
    <col min="11772" max="11772" width="3.453125" style="20" customWidth="1"/>
    <col min="11773" max="11773" width="5.36328125" style="20" customWidth="1"/>
    <col min="11774" max="11774" width="5" style="20" customWidth="1"/>
    <col min="11775" max="11775" width="4.453125" style="20" customWidth="1"/>
    <col min="11776" max="11776" width="3.7265625" style="20" customWidth="1"/>
    <col min="11777" max="11777" width="23" style="20" customWidth="1"/>
    <col min="11778" max="11778" width="8.7265625" style="20" customWidth="1"/>
    <col min="11779" max="11779" width="17.26953125" style="20" customWidth="1"/>
    <col min="11780" max="11780" width="7.7265625" style="20" customWidth="1"/>
    <col min="11781" max="11781" width="9.26953125" style="20" customWidth="1"/>
    <col min="11782" max="11782" width="4.36328125" style="20" customWidth="1"/>
    <col min="11783" max="11783" width="8.08984375" style="20" customWidth="1"/>
    <col min="11784" max="11784" width="13" style="20" customWidth="1"/>
    <col min="11785" max="11785" width="6.453125" style="20" customWidth="1"/>
    <col min="11786" max="11786" width="5.6328125" style="20" customWidth="1"/>
    <col min="11787" max="11787" width="7" style="20" customWidth="1"/>
    <col min="11788" max="11788" width="7.36328125" style="20" customWidth="1"/>
    <col min="11789" max="11789" width="8.08984375" style="20" customWidth="1"/>
    <col min="11790" max="11790" width="7.90625" style="20" customWidth="1"/>
    <col min="11791" max="11791" width="9.08984375" style="20" customWidth="1"/>
    <col min="11792" max="12024" width="9" style="20"/>
    <col min="12025" max="12025" width="4" style="20" customWidth="1"/>
    <col min="12026" max="12026" width="6.08984375" style="20" customWidth="1"/>
    <col min="12027" max="12027" width="5.7265625" style="20" customWidth="1"/>
    <col min="12028" max="12028" width="3.453125" style="20" customWidth="1"/>
    <col min="12029" max="12029" width="5.36328125" style="20" customWidth="1"/>
    <col min="12030" max="12030" width="5" style="20" customWidth="1"/>
    <col min="12031" max="12031" width="4.453125" style="20" customWidth="1"/>
    <col min="12032" max="12032" width="3.7265625" style="20" customWidth="1"/>
    <col min="12033" max="12033" width="23" style="20" customWidth="1"/>
    <col min="12034" max="12034" width="8.7265625" style="20" customWidth="1"/>
    <col min="12035" max="12035" width="17.26953125" style="20" customWidth="1"/>
    <col min="12036" max="12036" width="7.7265625" style="20" customWidth="1"/>
    <col min="12037" max="12037" width="9.26953125" style="20" customWidth="1"/>
    <col min="12038" max="12038" width="4.36328125" style="20" customWidth="1"/>
    <col min="12039" max="12039" width="8.08984375" style="20" customWidth="1"/>
    <col min="12040" max="12040" width="13" style="20" customWidth="1"/>
    <col min="12041" max="12041" width="6.453125" style="20" customWidth="1"/>
    <col min="12042" max="12042" width="5.6328125" style="20" customWidth="1"/>
    <col min="12043" max="12043" width="7" style="20" customWidth="1"/>
    <col min="12044" max="12044" width="7.36328125" style="20" customWidth="1"/>
    <col min="12045" max="12045" width="8.08984375" style="20" customWidth="1"/>
    <col min="12046" max="12046" width="7.90625" style="20" customWidth="1"/>
    <col min="12047" max="12047" width="9.08984375" style="20" customWidth="1"/>
    <col min="12048" max="12280" width="9" style="20"/>
    <col min="12281" max="12281" width="4" style="20" customWidth="1"/>
    <col min="12282" max="12282" width="6.08984375" style="20" customWidth="1"/>
    <col min="12283" max="12283" width="5.7265625" style="20" customWidth="1"/>
    <col min="12284" max="12284" width="3.453125" style="20" customWidth="1"/>
    <col min="12285" max="12285" width="5.36328125" style="20" customWidth="1"/>
    <col min="12286" max="12286" width="5" style="20" customWidth="1"/>
    <col min="12287" max="12287" width="4.453125" style="20" customWidth="1"/>
    <col min="12288" max="12288" width="3.7265625" style="20" customWidth="1"/>
    <col min="12289" max="12289" width="23" style="20" customWidth="1"/>
    <col min="12290" max="12290" width="8.7265625" style="20" customWidth="1"/>
    <col min="12291" max="12291" width="17.26953125" style="20" customWidth="1"/>
    <col min="12292" max="12292" width="7.7265625" style="20" customWidth="1"/>
    <col min="12293" max="12293" width="9.26953125" style="20" customWidth="1"/>
    <col min="12294" max="12294" width="4.36328125" style="20" customWidth="1"/>
    <col min="12295" max="12295" width="8.08984375" style="20" customWidth="1"/>
    <col min="12296" max="12296" width="13" style="20" customWidth="1"/>
    <col min="12297" max="12297" width="6.453125" style="20" customWidth="1"/>
    <col min="12298" max="12298" width="5.6328125" style="20" customWidth="1"/>
    <col min="12299" max="12299" width="7" style="20" customWidth="1"/>
    <col min="12300" max="12300" width="7.36328125" style="20" customWidth="1"/>
    <col min="12301" max="12301" width="8.08984375" style="20" customWidth="1"/>
    <col min="12302" max="12302" width="7.90625" style="20" customWidth="1"/>
    <col min="12303" max="12303" width="9.08984375" style="20" customWidth="1"/>
    <col min="12304" max="12536" width="9" style="20"/>
    <col min="12537" max="12537" width="4" style="20" customWidth="1"/>
    <col min="12538" max="12538" width="6.08984375" style="20" customWidth="1"/>
    <col min="12539" max="12539" width="5.7265625" style="20" customWidth="1"/>
    <col min="12540" max="12540" width="3.453125" style="20" customWidth="1"/>
    <col min="12541" max="12541" width="5.36328125" style="20" customWidth="1"/>
    <col min="12542" max="12542" width="5" style="20" customWidth="1"/>
    <col min="12543" max="12543" width="4.453125" style="20" customWidth="1"/>
    <col min="12544" max="12544" width="3.7265625" style="20" customWidth="1"/>
    <col min="12545" max="12545" width="23" style="20" customWidth="1"/>
    <col min="12546" max="12546" width="8.7265625" style="20" customWidth="1"/>
    <col min="12547" max="12547" width="17.26953125" style="20" customWidth="1"/>
    <col min="12548" max="12548" width="7.7265625" style="20" customWidth="1"/>
    <col min="12549" max="12549" width="9.26953125" style="20" customWidth="1"/>
    <col min="12550" max="12550" width="4.36328125" style="20" customWidth="1"/>
    <col min="12551" max="12551" width="8.08984375" style="20" customWidth="1"/>
    <col min="12552" max="12552" width="13" style="20" customWidth="1"/>
    <col min="12553" max="12553" width="6.453125" style="20" customWidth="1"/>
    <col min="12554" max="12554" width="5.6328125" style="20" customWidth="1"/>
    <col min="12555" max="12555" width="7" style="20" customWidth="1"/>
    <col min="12556" max="12556" width="7.36328125" style="20" customWidth="1"/>
    <col min="12557" max="12557" width="8.08984375" style="20" customWidth="1"/>
    <col min="12558" max="12558" width="7.90625" style="20" customWidth="1"/>
    <col min="12559" max="12559" width="9.08984375" style="20" customWidth="1"/>
    <col min="12560" max="12792" width="9" style="20"/>
    <col min="12793" max="12793" width="4" style="20" customWidth="1"/>
    <col min="12794" max="12794" width="6.08984375" style="20" customWidth="1"/>
    <col min="12795" max="12795" width="5.7265625" style="20" customWidth="1"/>
    <col min="12796" max="12796" width="3.453125" style="20" customWidth="1"/>
    <col min="12797" max="12797" width="5.36328125" style="20" customWidth="1"/>
    <col min="12798" max="12798" width="5" style="20" customWidth="1"/>
    <col min="12799" max="12799" width="4.453125" style="20" customWidth="1"/>
    <col min="12800" max="12800" width="3.7265625" style="20" customWidth="1"/>
    <col min="12801" max="12801" width="23" style="20" customWidth="1"/>
    <col min="12802" max="12802" width="8.7265625" style="20" customWidth="1"/>
    <col min="12803" max="12803" width="17.26953125" style="20" customWidth="1"/>
    <col min="12804" max="12804" width="7.7265625" style="20" customWidth="1"/>
    <col min="12805" max="12805" width="9.26953125" style="20" customWidth="1"/>
    <col min="12806" max="12806" width="4.36328125" style="20" customWidth="1"/>
    <col min="12807" max="12807" width="8.08984375" style="20" customWidth="1"/>
    <col min="12808" max="12808" width="13" style="20" customWidth="1"/>
    <col min="12809" max="12809" width="6.453125" style="20" customWidth="1"/>
    <col min="12810" max="12810" width="5.6328125" style="20" customWidth="1"/>
    <col min="12811" max="12811" width="7" style="20" customWidth="1"/>
    <col min="12812" max="12812" width="7.36328125" style="20" customWidth="1"/>
    <col min="12813" max="12813" width="8.08984375" style="20" customWidth="1"/>
    <col min="12814" max="12814" width="7.90625" style="20" customWidth="1"/>
    <col min="12815" max="12815" width="9.08984375" style="20" customWidth="1"/>
    <col min="12816" max="13048" width="9" style="20"/>
    <col min="13049" max="13049" width="4" style="20" customWidth="1"/>
    <col min="13050" max="13050" width="6.08984375" style="20" customWidth="1"/>
    <col min="13051" max="13051" width="5.7265625" style="20" customWidth="1"/>
    <col min="13052" max="13052" width="3.453125" style="20" customWidth="1"/>
    <col min="13053" max="13053" width="5.36328125" style="20" customWidth="1"/>
    <col min="13054" max="13054" width="5" style="20" customWidth="1"/>
    <col min="13055" max="13055" width="4.453125" style="20" customWidth="1"/>
    <col min="13056" max="13056" width="3.7265625" style="20" customWidth="1"/>
    <col min="13057" max="13057" width="23" style="20" customWidth="1"/>
    <col min="13058" max="13058" width="8.7265625" style="20" customWidth="1"/>
    <col min="13059" max="13059" width="17.26953125" style="20" customWidth="1"/>
    <col min="13060" max="13060" width="7.7265625" style="20" customWidth="1"/>
    <col min="13061" max="13061" width="9.26953125" style="20" customWidth="1"/>
    <col min="13062" max="13062" width="4.36328125" style="20" customWidth="1"/>
    <col min="13063" max="13063" width="8.08984375" style="20" customWidth="1"/>
    <col min="13064" max="13064" width="13" style="20" customWidth="1"/>
    <col min="13065" max="13065" width="6.453125" style="20" customWidth="1"/>
    <col min="13066" max="13066" width="5.6328125" style="20" customWidth="1"/>
    <col min="13067" max="13067" width="7" style="20" customWidth="1"/>
    <col min="13068" max="13068" width="7.36328125" style="20" customWidth="1"/>
    <col min="13069" max="13069" width="8.08984375" style="20" customWidth="1"/>
    <col min="13070" max="13070" width="7.90625" style="20" customWidth="1"/>
    <col min="13071" max="13071" width="9.08984375" style="20" customWidth="1"/>
    <col min="13072" max="13304" width="9" style="20"/>
    <col min="13305" max="13305" width="4" style="20" customWidth="1"/>
    <col min="13306" max="13306" width="6.08984375" style="20" customWidth="1"/>
    <col min="13307" max="13307" width="5.7265625" style="20" customWidth="1"/>
    <col min="13308" max="13308" width="3.453125" style="20" customWidth="1"/>
    <col min="13309" max="13309" width="5.36328125" style="20" customWidth="1"/>
    <col min="13310" max="13310" width="5" style="20" customWidth="1"/>
    <col min="13311" max="13311" width="4.453125" style="20" customWidth="1"/>
    <col min="13312" max="13312" width="3.7265625" style="20" customWidth="1"/>
    <col min="13313" max="13313" width="23" style="20" customWidth="1"/>
    <col min="13314" max="13314" width="8.7265625" style="20" customWidth="1"/>
    <col min="13315" max="13315" width="17.26953125" style="20" customWidth="1"/>
    <col min="13316" max="13316" width="7.7265625" style="20" customWidth="1"/>
    <col min="13317" max="13317" width="9.26953125" style="20" customWidth="1"/>
    <col min="13318" max="13318" width="4.36328125" style="20" customWidth="1"/>
    <col min="13319" max="13319" width="8.08984375" style="20" customWidth="1"/>
    <col min="13320" max="13320" width="13" style="20" customWidth="1"/>
    <col min="13321" max="13321" width="6.453125" style="20" customWidth="1"/>
    <col min="13322" max="13322" width="5.6328125" style="20" customWidth="1"/>
    <col min="13323" max="13323" width="7" style="20" customWidth="1"/>
    <col min="13324" max="13324" width="7.36328125" style="20" customWidth="1"/>
    <col min="13325" max="13325" width="8.08984375" style="20" customWidth="1"/>
    <col min="13326" max="13326" width="7.90625" style="20" customWidth="1"/>
    <col min="13327" max="13327" width="9.08984375" style="20" customWidth="1"/>
    <col min="13328" max="13560" width="9" style="20"/>
    <col min="13561" max="13561" width="4" style="20" customWidth="1"/>
    <col min="13562" max="13562" width="6.08984375" style="20" customWidth="1"/>
    <col min="13563" max="13563" width="5.7265625" style="20" customWidth="1"/>
    <col min="13564" max="13564" width="3.453125" style="20" customWidth="1"/>
    <col min="13565" max="13565" width="5.36328125" style="20" customWidth="1"/>
    <col min="13566" max="13566" width="5" style="20" customWidth="1"/>
    <col min="13567" max="13567" width="4.453125" style="20" customWidth="1"/>
    <col min="13568" max="13568" width="3.7265625" style="20" customWidth="1"/>
    <col min="13569" max="13569" width="23" style="20" customWidth="1"/>
    <col min="13570" max="13570" width="8.7265625" style="20" customWidth="1"/>
    <col min="13571" max="13571" width="17.26953125" style="20" customWidth="1"/>
    <col min="13572" max="13572" width="7.7265625" style="20" customWidth="1"/>
    <col min="13573" max="13573" width="9.26953125" style="20" customWidth="1"/>
    <col min="13574" max="13574" width="4.36328125" style="20" customWidth="1"/>
    <col min="13575" max="13575" width="8.08984375" style="20" customWidth="1"/>
    <col min="13576" max="13576" width="13" style="20" customWidth="1"/>
    <col min="13577" max="13577" width="6.453125" style="20" customWidth="1"/>
    <col min="13578" max="13578" width="5.6328125" style="20" customWidth="1"/>
    <col min="13579" max="13579" width="7" style="20" customWidth="1"/>
    <col min="13580" max="13580" width="7.36328125" style="20" customWidth="1"/>
    <col min="13581" max="13581" width="8.08984375" style="20" customWidth="1"/>
    <col min="13582" max="13582" width="7.90625" style="20" customWidth="1"/>
    <col min="13583" max="13583" width="9.08984375" style="20" customWidth="1"/>
    <col min="13584" max="13816" width="9" style="20"/>
    <col min="13817" max="13817" width="4" style="20" customWidth="1"/>
    <col min="13818" max="13818" width="6.08984375" style="20" customWidth="1"/>
    <col min="13819" max="13819" width="5.7265625" style="20" customWidth="1"/>
    <col min="13820" max="13820" width="3.453125" style="20" customWidth="1"/>
    <col min="13821" max="13821" width="5.36328125" style="20" customWidth="1"/>
    <col min="13822" max="13822" width="5" style="20" customWidth="1"/>
    <col min="13823" max="13823" width="4.453125" style="20" customWidth="1"/>
    <col min="13824" max="13824" width="3.7265625" style="20" customWidth="1"/>
    <col min="13825" max="13825" width="23" style="20" customWidth="1"/>
    <col min="13826" max="13826" width="8.7265625" style="20" customWidth="1"/>
    <col min="13827" max="13827" width="17.26953125" style="20" customWidth="1"/>
    <col min="13828" max="13828" width="7.7265625" style="20" customWidth="1"/>
    <col min="13829" max="13829" width="9.26953125" style="20" customWidth="1"/>
    <col min="13830" max="13830" width="4.36328125" style="20" customWidth="1"/>
    <col min="13831" max="13831" width="8.08984375" style="20" customWidth="1"/>
    <col min="13832" max="13832" width="13" style="20" customWidth="1"/>
    <col min="13833" max="13833" width="6.453125" style="20" customWidth="1"/>
    <col min="13834" max="13834" width="5.6328125" style="20" customWidth="1"/>
    <col min="13835" max="13835" width="7" style="20" customWidth="1"/>
    <col min="13836" max="13836" width="7.36328125" style="20" customWidth="1"/>
    <col min="13837" max="13837" width="8.08984375" style="20" customWidth="1"/>
    <col min="13838" max="13838" width="7.90625" style="20" customWidth="1"/>
    <col min="13839" max="13839" width="9.08984375" style="20" customWidth="1"/>
    <col min="13840" max="14072" width="9" style="20"/>
    <col min="14073" max="14073" width="4" style="20" customWidth="1"/>
    <col min="14074" max="14074" width="6.08984375" style="20" customWidth="1"/>
    <col min="14075" max="14075" width="5.7265625" style="20" customWidth="1"/>
    <col min="14076" max="14076" width="3.453125" style="20" customWidth="1"/>
    <col min="14077" max="14077" width="5.36328125" style="20" customWidth="1"/>
    <col min="14078" max="14078" width="5" style="20" customWidth="1"/>
    <col min="14079" max="14079" width="4.453125" style="20" customWidth="1"/>
    <col min="14080" max="14080" width="3.7265625" style="20" customWidth="1"/>
    <col min="14081" max="14081" width="23" style="20" customWidth="1"/>
    <col min="14082" max="14082" width="8.7265625" style="20" customWidth="1"/>
    <col min="14083" max="14083" width="17.26953125" style="20" customWidth="1"/>
    <col min="14084" max="14084" width="7.7265625" style="20" customWidth="1"/>
    <col min="14085" max="14085" width="9.26953125" style="20" customWidth="1"/>
    <col min="14086" max="14086" width="4.36328125" style="20" customWidth="1"/>
    <col min="14087" max="14087" width="8.08984375" style="20" customWidth="1"/>
    <col min="14088" max="14088" width="13" style="20" customWidth="1"/>
    <col min="14089" max="14089" width="6.453125" style="20" customWidth="1"/>
    <col min="14090" max="14090" width="5.6328125" style="20" customWidth="1"/>
    <col min="14091" max="14091" width="7" style="20" customWidth="1"/>
    <col min="14092" max="14092" width="7.36328125" style="20" customWidth="1"/>
    <col min="14093" max="14093" width="8.08984375" style="20" customWidth="1"/>
    <col min="14094" max="14094" width="7.90625" style="20" customWidth="1"/>
    <col min="14095" max="14095" width="9.08984375" style="20" customWidth="1"/>
    <col min="14096" max="14328" width="9" style="20"/>
    <col min="14329" max="14329" width="4" style="20" customWidth="1"/>
    <col min="14330" max="14330" width="6.08984375" style="20" customWidth="1"/>
    <col min="14331" max="14331" width="5.7265625" style="20" customWidth="1"/>
    <col min="14332" max="14332" width="3.453125" style="20" customWidth="1"/>
    <col min="14333" max="14333" width="5.36328125" style="20" customWidth="1"/>
    <col min="14334" max="14334" width="5" style="20" customWidth="1"/>
    <col min="14335" max="14335" width="4.453125" style="20" customWidth="1"/>
    <col min="14336" max="14336" width="3.7265625" style="20" customWidth="1"/>
    <col min="14337" max="14337" width="23" style="20" customWidth="1"/>
    <col min="14338" max="14338" width="8.7265625" style="20" customWidth="1"/>
    <col min="14339" max="14339" width="17.26953125" style="20" customWidth="1"/>
    <col min="14340" max="14340" width="7.7265625" style="20" customWidth="1"/>
    <col min="14341" max="14341" width="9.26953125" style="20" customWidth="1"/>
    <col min="14342" max="14342" width="4.36328125" style="20" customWidth="1"/>
    <col min="14343" max="14343" width="8.08984375" style="20" customWidth="1"/>
    <col min="14344" max="14344" width="13" style="20" customWidth="1"/>
    <col min="14345" max="14345" width="6.453125" style="20" customWidth="1"/>
    <col min="14346" max="14346" width="5.6328125" style="20" customWidth="1"/>
    <col min="14347" max="14347" width="7" style="20" customWidth="1"/>
    <col min="14348" max="14348" width="7.36328125" style="20" customWidth="1"/>
    <col min="14349" max="14349" width="8.08984375" style="20" customWidth="1"/>
    <col min="14350" max="14350" width="7.90625" style="20" customWidth="1"/>
    <col min="14351" max="14351" width="9.08984375" style="20" customWidth="1"/>
    <col min="14352" max="14584" width="9" style="20"/>
    <col min="14585" max="14585" width="4" style="20" customWidth="1"/>
    <col min="14586" max="14586" width="6.08984375" style="20" customWidth="1"/>
    <col min="14587" max="14587" width="5.7265625" style="20" customWidth="1"/>
    <col min="14588" max="14588" width="3.453125" style="20" customWidth="1"/>
    <col min="14589" max="14589" width="5.36328125" style="20" customWidth="1"/>
    <col min="14590" max="14590" width="5" style="20" customWidth="1"/>
    <col min="14591" max="14591" width="4.453125" style="20" customWidth="1"/>
    <col min="14592" max="14592" width="3.7265625" style="20" customWidth="1"/>
    <col min="14593" max="14593" width="23" style="20" customWidth="1"/>
    <col min="14594" max="14594" width="8.7265625" style="20" customWidth="1"/>
    <col min="14595" max="14595" width="17.26953125" style="20" customWidth="1"/>
    <col min="14596" max="14596" width="7.7265625" style="20" customWidth="1"/>
    <col min="14597" max="14597" width="9.26953125" style="20" customWidth="1"/>
    <col min="14598" max="14598" width="4.36328125" style="20" customWidth="1"/>
    <col min="14599" max="14599" width="8.08984375" style="20" customWidth="1"/>
    <col min="14600" max="14600" width="13" style="20" customWidth="1"/>
    <col min="14601" max="14601" width="6.453125" style="20" customWidth="1"/>
    <col min="14602" max="14602" width="5.6328125" style="20" customWidth="1"/>
    <col min="14603" max="14603" width="7" style="20" customWidth="1"/>
    <col min="14604" max="14604" width="7.36328125" style="20" customWidth="1"/>
    <col min="14605" max="14605" width="8.08984375" style="20" customWidth="1"/>
    <col min="14606" max="14606" width="7.90625" style="20" customWidth="1"/>
    <col min="14607" max="14607" width="9.08984375" style="20" customWidth="1"/>
    <col min="14608" max="14840" width="9" style="20"/>
    <col min="14841" max="14841" width="4" style="20" customWidth="1"/>
    <col min="14842" max="14842" width="6.08984375" style="20" customWidth="1"/>
    <col min="14843" max="14843" width="5.7265625" style="20" customWidth="1"/>
    <col min="14844" max="14844" width="3.453125" style="20" customWidth="1"/>
    <col min="14845" max="14845" width="5.36328125" style="20" customWidth="1"/>
    <col min="14846" max="14846" width="5" style="20" customWidth="1"/>
    <col min="14847" max="14847" width="4.453125" style="20" customWidth="1"/>
    <col min="14848" max="14848" width="3.7265625" style="20" customWidth="1"/>
    <col min="14849" max="14849" width="23" style="20" customWidth="1"/>
    <col min="14850" max="14850" width="8.7265625" style="20" customWidth="1"/>
    <col min="14851" max="14851" width="17.26953125" style="20" customWidth="1"/>
    <col min="14852" max="14852" width="7.7265625" style="20" customWidth="1"/>
    <col min="14853" max="14853" width="9.26953125" style="20" customWidth="1"/>
    <col min="14854" max="14854" width="4.36328125" style="20" customWidth="1"/>
    <col min="14855" max="14855" width="8.08984375" style="20" customWidth="1"/>
    <col min="14856" max="14856" width="13" style="20" customWidth="1"/>
    <col min="14857" max="14857" width="6.453125" style="20" customWidth="1"/>
    <col min="14858" max="14858" width="5.6328125" style="20" customWidth="1"/>
    <col min="14859" max="14859" width="7" style="20" customWidth="1"/>
    <col min="14860" max="14860" width="7.36328125" style="20" customWidth="1"/>
    <col min="14861" max="14861" width="8.08984375" style="20" customWidth="1"/>
    <col min="14862" max="14862" width="7.90625" style="20" customWidth="1"/>
    <col min="14863" max="14863" width="9.08984375" style="20" customWidth="1"/>
    <col min="14864" max="15096" width="9" style="20"/>
    <col min="15097" max="15097" width="4" style="20" customWidth="1"/>
    <col min="15098" max="15098" width="6.08984375" style="20" customWidth="1"/>
    <col min="15099" max="15099" width="5.7265625" style="20" customWidth="1"/>
    <col min="15100" max="15100" width="3.453125" style="20" customWidth="1"/>
    <col min="15101" max="15101" width="5.36328125" style="20" customWidth="1"/>
    <col min="15102" max="15102" width="5" style="20" customWidth="1"/>
    <col min="15103" max="15103" width="4.453125" style="20" customWidth="1"/>
    <col min="15104" max="15104" width="3.7265625" style="20" customWidth="1"/>
    <col min="15105" max="15105" width="23" style="20" customWidth="1"/>
    <col min="15106" max="15106" width="8.7265625" style="20" customWidth="1"/>
    <col min="15107" max="15107" width="17.26953125" style="20" customWidth="1"/>
    <col min="15108" max="15108" width="7.7265625" style="20" customWidth="1"/>
    <col min="15109" max="15109" width="9.26953125" style="20" customWidth="1"/>
    <col min="15110" max="15110" width="4.36328125" style="20" customWidth="1"/>
    <col min="15111" max="15111" width="8.08984375" style="20" customWidth="1"/>
    <col min="15112" max="15112" width="13" style="20" customWidth="1"/>
    <col min="15113" max="15113" width="6.453125" style="20" customWidth="1"/>
    <col min="15114" max="15114" width="5.6328125" style="20" customWidth="1"/>
    <col min="15115" max="15115" width="7" style="20" customWidth="1"/>
    <col min="15116" max="15116" width="7.36328125" style="20" customWidth="1"/>
    <col min="15117" max="15117" width="8.08984375" style="20" customWidth="1"/>
    <col min="15118" max="15118" width="7.90625" style="20" customWidth="1"/>
    <col min="15119" max="15119" width="9.08984375" style="20" customWidth="1"/>
    <col min="15120" max="15352" width="9" style="20"/>
    <col min="15353" max="15353" width="4" style="20" customWidth="1"/>
    <col min="15354" max="15354" width="6.08984375" style="20" customWidth="1"/>
    <col min="15355" max="15355" width="5.7265625" style="20" customWidth="1"/>
    <col min="15356" max="15356" width="3.453125" style="20" customWidth="1"/>
    <col min="15357" max="15357" width="5.36328125" style="20" customWidth="1"/>
    <col min="15358" max="15358" width="5" style="20" customWidth="1"/>
    <col min="15359" max="15359" width="4.453125" style="20" customWidth="1"/>
    <col min="15360" max="15360" width="3.7265625" style="20" customWidth="1"/>
    <col min="15361" max="15361" width="23" style="20" customWidth="1"/>
    <col min="15362" max="15362" width="8.7265625" style="20" customWidth="1"/>
    <col min="15363" max="15363" width="17.26953125" style="20" customWidth="1"/>
    <col min="15364" max="15364" width="7.7265625" style="20" customWidth="1"/>
    <col min="15365" max="15365" width="9.26953125" style="20" customWidth="1"/>
    <col min="15366" max="15366" width="4.36328125" style="20" customWidth="1"/>
    <col min="15367" max="15367" width="8.08984375" style="20" customWidth="1"/>
    <col min="15368" max="15368" width="13" style="20" customWidth="1"/>
    <col min="15369" max="15369" width="6.453125" style="20" customWidth="1"/>
    <col min="15370" max="15370" width="5.6328125" style="20" customWidth="1"/>
    <col min="15371" max="15371" width="7" style="20" customWidth="1"/>
    <col min="15372" max="15372" width="7.36328125" style="20" customWidth="1"/>
    <col min="15373" max="15373" width="8.08984375" style="20" customWidth="1"/>
    <col min="15374" max="15374" width="7.90625" style="20" customWidth="1"/>
    <col min="15375" max="15375" width="9.08984375" style="20" customWidth="1"/>
    <col min="15376" max="15608" width="9" style="20"/>
    <col min="15609" max="15609" width="4" style="20" customWidth="1"/>
    <col min="15610" max="15610" width="6.08984375" style="20" customWidth="1"/>
    <col min="15611" max="15611" width="5.7265625" style="20" customWidth="1"/>
    <col min="15612" max="15612" width="3.453125" style="20" customWidth="1"/>
    <col min="15613" max="15613" width="5.36328125" style="20" customWidth="1"/>
    <col min="15614" max="15614" width="5" style="20" customWidth="1"/>
    <col min="15615" max="15615" width="4.453125" style="20" customWidth="1"/>
    <col min="15616" max="15616" width="3.7265625" style="20" customWidth="1"/>
    <col min="15617" max="15617" width="23" style="20" customWidth="1"/>
    <col min="15618" max="15618" width="8.7265625" style="20" customWidth="1"/>
    <col min="15619" max="15619" width="17.26953125" style="20" customWidth="1"/>
    <col min="15620" max="15620" width="7.7265625" style="20" customWidth="1"/>
    <col min="15621" max="15621" width="9.26953125" style="20" customWidth="1"/>
    <col min="15622" max="15622" width="4.36328125" style="20" customWidth="1"/>
    <col min="15623" max="15623" width="8.08984375" style="20" customWidth="1"/>
    <col min="15624" max="15624" width="13" style="20" customWidth="1"/>
    <col min="15625" max="15625" width="6.453125" style="20" customWidth="1"/>
    <col min="15626" max="15626" width="5.6328125" style="20" customWidth="1"/>
    <col min="15627" max="15627" width="7" style="20" customWidth="1"/>
    <col min="15628" max="15628" width="7.36328125" style="20" customWidth="1"/>
    <col min="15629" max="15629" width="8.08984375" style="20" customWidth="1"/>
    <col min="15630" max="15630" width="7.90625" style="20" customWidth="1"/>
    <col min="15631" max="15631" width="9.08984375" style="20" customWidth="1"/>
    <col min="15632" max="15864" width="9" style="20"/>
    <col min="15865" max="15865" width="4" style="20" customWidth="1"/>
    <col min="15866" max="15866" width="6.08984375" style="20" customWidth="1"/>
    <col min="15867" max="15867" width="5.7265625" style="20" customWidth="1"/>
    <col min="15868" max="15868" width="3.453125" style="20" customWidth="1"/>
    <col min="15869" max="15869" width="5.36328125" style="20" customWidth="1"/>
    <col min="15870" max="15870" width="5" style="20" customWidth="1"/>
    <col min="15871" max="15871" width="4.453125" style="20" customWidth="1"/>
    <col min="15872" max="15872" width="3.7265625" style="20" customWidth="1"/>
    <col min="15873" max="15873" width="23" style="20" customWidth="1"/>
    <col min="15874" max="15874" width="8.7265625" style="20" customWidth="1"/>
    <col min="15875" max="15875" width="17.26953125" style="20" customWidth="1"/>
    <col min="15876" max="15876" width="7.7265625" style="20" customWidth="1"/>
    <col min="15877" max="15877" width="9.26953125" style="20" customWidth="1"/>
    <col min="15878" max="15878" width="4.36328125" style="20" customWidth="1"/>
    <col min="15879" max="15879" width="8.08984375" style="20" customWidth="1"/>
    <col min="15880" max="15880" width="13" style="20" customWidth="1"/>
    <col min="15881" max="15881" width="6.453125" style="20" customWidth="1"/>
    <col min="15882" max="15882" width="5.6328125" style="20" customWidth="1"/>
    <col min="15883" max="15883" width="7" style="20" customWidth="1"/>
    <col min="15884" max="15884" width="7.36328125" style="20" customWidth="1"/>
    <col min="15885" max="15885" width="8.08984375" style="20" customWidth="1"/>
    <col min="15886" max="15886" width="7.90625" style="20" customWidth="1"/>
    <col min="15887" max="15887" width="9.08984375" style="20" customWidth="1"/>
    <col min="15888" max="16120" width="9" style="20"/>
    <col min="16121" max="16121" width="4" style="20" customWidth="1"/>
    <col min="16122" max="16122" width="6.08984375" style="20" customWidth="1"/>
    <col min="16123" max="16123" width="5.7265625" style="20" customWidth="1"/>
    <col min="16124" max="16124" width="3.453125" style="20" customWidth="1"/>
    <col min="16125" max="16125" width="5.36328125" style="20" customWidth="1"/>
    <col min="16126" max="16126" width="5" style="20" customWidth="1"/>
    <col min="16127" max="16127" width="4.453125" style="20" customWidth="1"/>
    <col min="16128" max="16128" width="3.7265625" style="20" customWidth="1"/>
    <col min="16129" max="16129" width="23" style="20" customWidth="1"/>
    <col min="16130" max="16130" width="8.7265625" style="20" customWidth="1"/>
    <col min="16131" max="16131" width="17.26953125" style="20" customWidth="1"/>
    <col min="16132" max="16132" width="7.7265625" style="20" customWidth="1"/>
    <col min="16133" max="16133" width="9.26953125" style="20" customWidth="1"/>
    <col min="16134" max="16134" width="4.36328125" style="20" customWidth="1"/>
    <col min="16135" max="16135" width="8.08984375" style="20" customWidth="1"/>
    <col min="16136" max="16136" width="13" style="20" customWidth="1"/>
    <col min="16137" max="16137" width="6.453125" style="20" customWidth="1"/>
    <col min="16138" max="16138" width="5.6328125" style="20" customWidth="1"/>
    <col min="16139" max="16139" width="7" style="20" customWidth="1"/>
    <col min="16140" max="16140" width="7.36328125" style="20" customWidth="1"/>
    <col min="16141" max="16141" width="8.08984375" style="20" customWidth="1"/>
    <col min="16142" max="16142" width="7.90625" style="20" customWidth="1"/>
    <col min="16143" max="16143" width="9.08984375" style="20" customWidth="1"/>
    <col min="16144" max="16384" width="9" style="20"/>
  </cols>
  <sheetData>
    <row r="1" spans="1:16" s="16" customFormat="1" ht="25" customHeight="1" x14ac:dyDescent="0.25">
      <c r="A1" s="152" t="s">
        <v>3762</v>
      </c>
      <c r="B1" s="152"/>
      <c r="C1" s="152"/>
      <c r="D1" s="152"/>
      <c r="E1" s="152"/>
      <c r="F1" s="152"/>
      <c r="G1" s="152"/>
      <c r="H1" s="152"/>
      <c r="I1" s="152"/>
      <c r="J1" s="152"/>
      <c r="K1" s="152"/>
      <c r="L1" s="152"/>
      <c r="M1" s="152"/>
      <c r="N1" s="152"/>
      <c r="O1" s="152"/>
      <c r="P1" s="152"/>
    </row>
    <row r="2" spans="1:16" s="16" customFormat="1" ht="34.5" x14ac:dyDescent="0.25">
      <c r="A2" s="1" t="s">
        <v>0</v>
      </c>
      <c r="B2" s="1" t="s">
        <v>1</v>
      </c>
      <c r="C2" s="1" t="s">
        <v>2</v>
      </c>
      <c r="D2" s="1" t="s">
        <v>3</v>
      </c>
      <c r="E2" s="1" t="s">
        <v>4</v>
      </c>
      <c r="F2" s="1" t="s">
        <v>5</v>
      </c>
      <c r="G2" s="1" t="s">
        <v>6</v>
      </c>
      <c r="H2" s="1" t="s">
        <v>7</v>
      </c>
      <c r="I2" s="1" t="s">
        <v>8</v>
      </c>
      <c r="J2" s="1" t="s">
        <v>9</v>
      </c>
      <c r="K2" s="1" t="s">
        <v>10</v>
      </c>
      <c r="L2" s="1" t="s">
        <v>11</v>
      </c>
      <c r="M2" s="94" t="s">
        <v>12</v>
      </c>
      <c r="N2" s="80" t="s">
        <v>3685</v>
      </c>
      <c r="O2" s="79" t="s">
        <v>13</v>
      </c>
      <c r="P2" s="49" t="s">
        <v>3558</v>
      </c>
    </row>
    <row r="3" spans="1:16" ht="25" customHeight="1" x14ac:dyDescent="0.25">
      <c r="A3" s="199" t="s">
        <v>2170</v>
      </c>
      <c r="B3" s="199" t="s">
        <v>15</v>
      </c>
      <c r="C3" s="49" t="s">
        <v>2171</v>
      </c>
      <c r="D3" s="49" t="s">
        <v>121</v>
      </c>
      <c r="E3" s="49" t="s">
        <v>902</v>
      </c>
      <c r="F3" s="44" t="s">
        <v>1004</v>
      </c>
      <c r="G3" s="49" t="s">
        <v>29</v>
      </c>
      <c r="H3" s="44" t="s">
        <v>21</v>
      </c>
      <c r="I3" s="49" t="s">
        <v>3623</v>
      </c>
      <c r="J3" s="49" t="s">
        <v>124</v>
      </c>
      <c r="K3" s="44" t="s">
        <v>2172</v>
      </c>
      <c r="L3" s="44"/>
      <c r="M3" s="204">
        <v>15</v>
      </c>
      <c r="N3" s="203">
        <v>110.92</v>
      </c>
      <c r="O3" s="203">
        <v>8</v>
      </c>
      <c r="P3" s="197"/>
    </row>
    <row r="4" spans="1:16" ht="25" customHeight="1" x14ac:dyDescent="0.25">
      <c r="A4" s="200" t="s">
        <v>2170</v>
      </c>
      <c r="B4" s="200" t="s">
        <v>15</v>
      </c>
      <c r="C4" s="49" t="s">
        <v>2173</v>
      </c>
      <c r="D4" s="49" t="s">
        <v>121</v>
      </c>
      <c r="E4" s="49" t="s">
        <v>902</v>
      </c>
      <c r="F4" s="44" t="s">
        <v>1004</v>
      </c>
      <c r="G4" s="49" t="s">
        <v>29</v>
      </c>
      <c r="H4" s="44" t="s">
        <v>21</v>
      </c>
      <c r="I4" s="49" t="s">
        <v>3624</v>
      </c>
      <c r="J4" s="49" t="s">
        <v>124</v>
      </c>
      <c r="K4" s="44" t="s">
        <v>2174</v>
      </c>
      <c r="L4" s="44"/>
      <c r="M4" s="204" t="s">
        <v>233</v>
      </c>
      <c r="N4" s="203"/>
      <c r="O4" s="203" t="s">
        <v>274</v>
      </c>
      <c r="P4" s="197"/>
    </row>
    <row r="5" spans="1:16" ht="25" customHeight="1" x14ac:dyDescent="0.25">
      <c r="A5" s="200" t="s">
        <v>2170</v>
      </c>
      <c r="B5" s="200" t="s">
        <v>15</v>
      </c>
      <c r="C5" s="49" t="s">
        <v>2175</v>
      </c>
      <c r="D5" s="49" t="s">
        <v>121</v>
      </c>
      <c r="E5" s="49" t="s">
        <v>2176</v>
      </c>
      <c r="F5" s="44" t="s">
        <v>833</v>
      </c>
      <c r="G5" s="49" t="s">
        <v>29</v>
      </c>
      <c r="H5" s="44" t="s">
        <v>21</v>
      </c>
      <c r="I5" s="49" t="s">
        <v>3625</v>
      </c>
      <c r="J5" s="49" t="s">
        <v>124</v>
      </c>
      <c r="K5" s="44" t="s">
        <v>1099</v>
      </c>
      <c r="L5" s="44"/>
      <c r="M5" s="204" t="s">
        <v>233</v>
      </c>
      <c r="N5" s="203"/>
      <c r="O5" s="203" t="s">
        <v>274</v>
      </c>
      <c r="P5" s="197"/>
    </row>
    <row r="6" spans="1:16" ht="25" customHeight="1" x14ac:dyDescent="0.25">
      <c r="A6" s="200" t="s">
        <v>2170</v>
      </c>
      <c r="B6" s="200" t="s">
        <v>15</v>
      </c>
      <c r="C6" s="49" t="s">
        <v>2177</v>
      </c>
      <c r="D6" s="49" t="s">
        <v>121</v>
      </c>
      <c r="E6" s="49" t="s">
        <v>902</v>
      </c>
      <c r="F6" s="44" t="s">
        <v>1004</v>
      </c>
      <c r="G6" s="49" t="s">
        <v>29</v>
      </c>
      <c r="H6" s="44" t="s">
        <v>21</v>
      </c>
      <c r="I6" s="49" t="s">
        <v>3626</v>
      </c>
      <c r="J6" s="49" t="s">
        <v>124</v>
      </c>
      <c r="K6" s="44" t="s">
        <v>2178</v>
      </c>
      <c r="L6" s="44"/>
      <c r="M6" s="204" t="s">
        <v>233</v>
      </c>
      <c r="N6" s="203"/>
      <c r="O6" s="203" t="s">
        <v>274</v>
      </c>
      <c r="P6" s="197"/>
    </row>
    <row r="7" spans="1:16" ht="25" customHeight="1" x14ac:dyDescent="0.25">
      <c r="A7" s="200" t="s">
        <v>2170</v>
      </c>
      <c r="B7" s="200" t="s">
        <v>15</v>
      </c>
      <c r="C7" s="49" t="s">
        <v>2179</v>
      </c>
      <c r="D7" s="49" t="s">
        <v>121</v>
      </c>
      <c r="E7" s="49" t="s">
        <v>902</v>
      </c>
      <c r="F7" s="44" t="s">
        <v>1004</v>
      </c>
      <c r="G7" s="49" t="s">
        <v>29</v>
      </c>
      <c r="H7" s="44" t="s">
        <v>21</v>
      </c>
      <c r="I7" s="49" t="s">
        <v>3626</v>
      </c>
      <c r="J7" s="49" t="s">
        <v>124</v>
      </c>
      <c r="K7" s="44" t="s">
        <v>2178</v>
      </c>
      <c r="L7" s="44"/>
      <c r="M7" s="204" t="s">
        <v>233</v>
      </c>
      <c r="N7" s="203"/>
      <c r="O7" s="203" t="s">
        <v>274</v>
      </c>
      <c r="P7" s="197"/>
    </row>
    <row r="8" spans="1:16" ht="25" customHeight="1" x14ac:dyDescent="0.25">
      <c r="A8" s="200" t="s">
        <v>2170</v>
      </c>
      <c r="B8" s="200" t="s">
        <v>15</v>
      </c>
      <c r="C8" s="49" t="s">
        <v>2180</v>
      </c>
      <c r="D8" s="49" t="s">
        <v>121</v>
      </c>
      <c r="E8" s="49" t="s">
        <v>902</v>
      </c>
      <c r="F8" s="44" t="s">
        <v>1004</v>
      </c>
      <c r="G8" s="49" t="s">
        <v>29</v>
      </c>
      <c r="H8" s="44" t="s">
        <v>21</v>
      </c>
      <c r="I8" s="49" t="s">
        <v>3626</v>
      </c>
      <c r="J8" s="49" t="s">
        <v>124</v>
      </c>
      <c r="K8" s="44" t="s">
        <v>2178</v>
      </c>
      <c r="L8" s="44"/>
      <c r="M8" s="204" t="s">
        <v>233</v>
      </c>
      <c r="N8" s="203"/>
      <c r="O8" s="203" t="s">
        <v>274</v>
      </c>
      <c r="P8" s="197"/>
    </row>
    <row r="9" spans="1:16" ht="25" customHeight="1" x14ac:dyDescent="0.25">
      <c r="A9" s="200" t="s">
        <v>2170</v>
      </c>
      <c r="B9" s="200" t="s">
        <v>15</v>
      </c>
      <c r="C9" s="49" t="s">
        <v>2181</v>
      </c>
      <c r="D9" s="49" t="s">
        <v>121</v>
      </c>
      <c r="E9" s="49" t="s">
        <v>902</v>
      </c>
      <c r="F9" s="44" t="s">
        <v>1004</v>
      </c>
      <c r="G9" s="49" t="s">
        <v>29</v>
      </c>
      <c r="H9" s="44" t="s">
        <v>21</v>
      </c>
      <c r="I9" s="49" t="s">
        <v>3341</v>
      </c>
      <c r="J9" s="49" t="s">
        <v>124</v>
      </c>
      <c r="K9" s="44" t="s">
        <v>73</v>
      </c>
      <c r="L9" s="44"/>
      <c r="M9" s="204" t="s">
        <v>233</v>
      </c>
      <c r="N9" s="203"/>
      <c r="O9" s="203" t="s">
        <v>274</v>
      </c>
      <c r="P9" s="197"/>
    </row>
    <row r="10" spans="1:16" ht="25" customHeight="1" x14ac:dyDescent="0.25">
      <c r="A10" s="200"/>
      <c r="B10" s="200"/>
      <c r="C10" s="49" t="s">
        <v>2182</v>
      </c>
      <c r="D10" s="49" t="s">
        <v>121</v>
      </c>
      <c r="E10" s="49" t="s">
        <v>2183</v>
      </c>
      <c r="F10" s="44" t="s">
        <v>1008</v>
      </c>
      <c r="G10" s="49" t="s">
        <v>29</v>
      </c>
      <c r="H10" s="44" t="s">
        <v>21</v>
      </c>
      <c r="I10" s="49" t="s">
        <v>3627</v>
      </c>
      <c r="J10" s="49" t="s">
        <v>124</v>
      </c>
      <c r="K10" s="44" t="s">
        <v>2184</v>
      </c>
      <c r="L10" s="44" t="s">
        <v>23</v>
      </c>
      <c r="M10" s="204"/>
      <c r="N10" s="203"/>
      <c r="O10" s="203"/>
      <c r="P10" s="197"/>
    </row>
    <row r="11" spans="1:16" ht="36" x14ac:dyDescent="0.25">
      <c r="A11" s="200"/>
      <c r="B11" s="200"/>
      <c r="C11" s="49" t="s">
        <v>2185</v>
      </c>
      <c r="D11" s="49" t="s">
        <v>17</v>
      </c>
      <c r="E11" s="49" t="s">
        <v>2186</v>
      </c>
      <c r="F11" s="44" t="s">
        <v>89</v>
      </c>
      <c r="G11" s="49" t="s">
        <v>2187</v>
      </c>
      <c r="H11" s="44" t="s">
        <v>21</v>
      </c>
      <c r="I11" s="49" t="s">
        <v>3424</v>
      </c>
      <c r="J11" s="49" t="s">
        <v>91</v>
      </c>
      <c r="K11" s="44" t="s">
        <v>92</v>
      </c>
      <c r="L11" s="44" t="s">
        <v>23</v>
      </c>
      <c r="M11" s="204"/>
      <c r="N11" s="203"/>
      <c r="O11" s="203"/>
      <c r="P11" s="197"/>
    </row>
    <row r="12" spans="1:16" ht="25" customHeight="1" x14ac:dyDescent="0.25">
      <c r="A12" s="200" t="s">
        <v>2170</v>
      </c>
      <c r="B12" s="200" t="s">
        <v>15</v>
      </c>
      <c r="C12" s="49" t="s">
        <v>2188</v>
      </c>
      <c r="D12" s="49" t="s">
        <v>40</v>
      </c>
      <c r="E12" s="49" t="s">
        <v>1534</v>
      </c>
      <c r="F12" s="44" t="s">
        <v>2189</v>
      </c>
      <c r="G12" s="49" t="s">
        <v>2190</v>
      </c>
      <c r="H12" s="44" t="s">
        <v>21</v>
      </c>
      <c r="I12" s="49" t="s">
        <v>3393</v>
      </c>
      <c r="J12" s="49" t="s">
        <v>596</v>
      </c>
      <c r="K12" s="44" t="s">
        <v>23</v>
      </c>
      <c r="L12" s="44" t="s">
        <v>274</v>
      </c>
      <c r="M12" s="204" t="s">
        <v>233</v>
      </c>
      <c r="N12" s="203"/>
      <c r="O12" s="203" t="s">
        <v>274</v>
      </c>
      <c r="P12" s="197"/>
    </row>
    <row r="13" spans="1:16" ht="25" customHeight="1" x14ac:dyDescent="0.25">
      <c r="A13" s="199" t="s">
        <v>2200</v>
      </c>
      <c r="B13" s="199" t="s">
        <v>15</v>
      </c>
      <c r="C13" s="49" t="s">
        <v>2201</v>
      </c>
      <c r="D13" s="49" t="s">
        <v>26</v>
      </c>
      <c r="E13" s="49" t="s">
        <v>2202</v>
      </c>
      <c r="F13" s="44" t="s">
        <v>311</v>
      </c>
      <c r="G13" s="49" t="s">
        <v>2203</v>
      </c>
      <c r="H13" s="44" t="s">
        <v>222</v>
      </c>
      <c r="I13" s="49" t="s">
        <v>3210</v>
      </c>
      <c r="J13" s="49" t="s">
        <v>474</v>
      </c>
      <c r="K13" s="44" t="s">
        <v>23</v>
      </c>
      <c r="L13" s="44">
        <v>12</v>
      </c>
      <c r="M13" s="204">
        <v>15</v>
      </c>
      <c r="N13" s="203">
        <f>29.5+24</f>
        <v>53.5</v>
      </c>
      <c r="O13" s="203">
        <v>24</v>
      </c>
      <c r="P13" s="197"/>
    </row>
    <row r="14" spans="1:16" ht="25" customHeight="1" x14ac:dyDescent="0.25">
      <c r="A14" s="200" t="s">
        <v>2200</v>
      </c>
      <c r="B14" s="200" t="s">
        <v>15</v>
      </c>
      <c r="C14" s="49" t="s">
        <v>2195</v>
      </c>
      <c r="D14" s="49" t="s">
        <v>26</v>
      </c>
      <c r="E14" s="49" t="s">
        <v>1672</v>
      </c>
      <c r="F14" s="44" t="s">
        <v>1968</v>
      </c>
      <c r="G14" s="49" t="s">
        <v>2196</v>
      </c>
      <c r="H14" s="44" t="s">
        <v>44</v>
      </c>
      <c r="I14" s="49" t="s">
        <v>3210</v>
      </c>
      <c r="J14" s="49" t="s">
        <v>72</v>
      </c>
      <c r="K14" s="44">
        <v>6</v>
      </c>
      <c r="L14" s="44" t="s">
        <v>23</v>
      </c>
      <c r="M14" s="204" t="s">
        <v>233</v>
      </c>
      <c r="N14" s="203"/>
      <c r="O14" s="203" t="s">
        <v>1087</v>
      </c>
      <c r="P14" s="197"/>
    </row>
    <row r="15" spans="1:16" ht="25" customHeight="1" x14ac:dyDescent="0.25">
      <c r="A15" s="200" t="s">
        <v>2200</v>
      </c>
      <c r="B15" s="200" t="s">
        <v>15</v>
      </c>
      <c r="C15" s="49" t="s">
        <v>2205</v>
      </c>
      <c r="D15" s="49" t="s">
        <v>26</v>
      </c>
      <c r="E15" s="49" t="s">
        <v>2206</v>
      </c>
      <c r="F15" s="44" t="s">
        <v>391</v>
      </c>
      <c r="G15" s="49" t="s">
        <v>2207</v>
      </c>
      <c r="H15" s="44" t="s">
        <v>351</v>
      </c>
      <c r="I15" s="49" t="s">
        <v>3210</v>
      </c>
      <c r="J15" s="49" t="s">
        <v>72</v>
      </c>
      <c r="K15" s="44">
        <v>5</v>
      </c>
      <c r="L15" s="44" t="s">
        <v>23</v>
      </c>
      <c r="M15" s="204" t="s">
        <v>233</v>
      </c>
      <c r="N15" s="203"/>
      <c r="O15" s="203" t="s">
        <v>1087</v>
      </c>
      <c r="P15" s="197"/>
    </row>
    <row r="16" spans="1:16" ht="25" customHeight="1" x14ac:dyDescent="0.25">
      <c r="A16" s="200" t="s">
        <v>2200</v>
      </c>
      <c r="B16" s="200" t="s">
        <v>15</v>
      </c>
      <c r="C16" s="49" t="s">
        <v>2208</v>
      </c>
      <c r="D16" s="49" t="s">
        <v>26</v>
      </c>
      <c r="E16" s="49" t="s">
        <v>2209</v>
      </c>
      <c r="F16" s="44" t="s">
        <v>1475</v>
      </c>
      <c r="G16" s="49" t="s">
        <v>2210</v>
      </c>
      <c r="H16" s="44" t="s">
        <v>44</v>
      </c>
      <c r="I16" s="49" t="s">
        <v>3212</v>
      </c>
      <c r="J16" s="49" t="s">
        <v>149</v>
      </c>
      <c r="K16" s="44">
        <v>3</v>
      </c>
      <c r="L16" s="44" t="s">
        <v>23</v>
      </c>
      <c r="M16" s="204" t="s">
        <v>233</v>
      </c>
      <c r="N16" s="203"/>
      <c r="O16" s="203" t="s">
        <v>1087</v>
      </c>
      <c r="P16" s="197"/>
    </row>
    <row r="17" spans="1:16" ht="25" customHeight="1" x14ac:dyDescent="0.25">
      <c r="A17" s="200" t="s">
        <v>2200</v>
      </c>
      <c r="B17" s="200" t="s">
        <v>15</v>
      </c>
      <c r="C17" s="49" t="s">
        <v>2211</v>
      </c>
      <c r="D17" s="49" t="s">
        <v>26</v>
      </c>
      <c r="E17" s="49" t="s">
        <v>2212</v>
      </c>
      <c r="F17" s="44" t="s">
        <v>1968</v>
      </c>
      <c r="G17" s="49" t="s">
        <v>2213</v>
      </c>
      <c r="H17" s="44" t="s">
        <v>67</v>
      </c>
      <c r="I17" s="49" t="s">
        <v>3210</v>
      </c>
      <c r="J17" s="49" t="s">
        <v>72</v>
      </c>
      <c r="K17" s="44">
        <v>5</v>
      </c>
      <c r="L17" s="44" t="s">
        <v>23</v>
      </c>
      <c r="M17" s="204" t="s">
        <v>233</v>
      </c>
      <c r="N17" s="203"/>
      <c r="O17" s="203" t="s">
        <v>1087</v>
      </c>
      <c r="P17" s="197"/>
    </row>
    <row r="18" spans="1:16" ht="25" customHeight="1" x14ac:dyDescent="0.25">
      <c r="A18" s="200" t="s">
        <v>2200</v>
      </c>
      <c r="B18" s="200" t="s">
        <v>15</v>
      </c>
      <c r="C18" s="49" t="s">
        <v>2214</v>
      </c>
      <c r="D18" s="49" t="s">
        <v>26</v>
      </c>
      <c r="E18" s="49" t="s">
        <v>984</v>
      </c>
      <c r="F18" s="44" t="s">
        <v>1968</v>
      </c>
      <c r="G18" s="49" t="s">
        <v>2215</v>
      </c>
      <c r="H18" s="44" t="s">
        <v>222</v>
      </c>
      <c r="I18" s="49" t="s">
        <v>3210</v>
      </c>
      <c r="J18" s="49" t="s">
        <v>474</v>
      </c>
      <c r="K18" s="44" t="s">
        <v>23</v>
      </c>
      <c r="L18" s="44">
        <v>12</v>
      </c>
      <c r="M18" s="204" t="s">
        <v>233</v>
      </c>
      <c r="N18" s="203"/>
      <c r="O18" s="203" t="s">
        <v>1087</v>
      </c>
      <c r="P18" s="197"/>
    </row>
    <row r="19" spans="1:16" ht="25" customHeight="1" x14ac:dyDescent="0.25">
      <c r="A19" s="200" t="s">
        <v>2200</v>
      </c>
      <c r="B19" s="200" t="s">
        <v>15</v>
      </c>
      <c r="C19" s="49" t="s">
        <v>2216</v>
      </c>
      <c r="D19" s="49" t="s">
        <v>773</v>
      </c>
      <c r="E19" s="49" t="s">
        <v>542</v>
      </c>
      <c r="F19" s="44" t="s">
        <v>2217</v>
      </c>
      <c r="G19" s="49" t="s">
        <v>2218</v>
      </c>
      <c r="H19" s="44" t="s">
        <v>50</v>
      </c>
      <c r="I19" s="49" t="s">
        <v>3628</v>
      </c>
      <c r="J19" s="49" t="s">
        <v>2219</v>
      </c>
      <c r="K19" s="44">
        <v>4.5</v>
      </c>
      <c r="L19" s="44" t="s">
        <v>23</v>
      </c>
      <c r="M19" s="204" t="s">
        <v>233</v>
      </c>
      <c r="N19" s="203"/>
      <c r="O19" s="203" t="s">
        <v>1087</v>
      </c>
      <c r="P19" s="197"/>
    </row>
    <row r="20" spans="1:16" ht="25" customHeight="1" x14ac:dyDescent="0.25">
      <c r="A20" s="200" t="s">
        <v>2200</v>
      </c>
      <c r="B20" s="200" t="s">
        <v>15</v>
      </c>
      <c r="C20" s="49" t="s">
        <v>2220</v>
      </c>
      <c r="D20" s="49" t="s">
        <v>47</v>
      </c>
      <c r="E20" s="49" t="s">
        <v>48</v>
      </c>
      <c r="F20" s="44" t="s">
        <v>391</v>
      </c>
      <c r="G20" s="49" t="s">
        <v>29</v>
      </c>
      <c r="H20" s="44" t="s">
        <v>21</v>
      </c>
      <c r="I20" s="49" t="s">
        <v>29</v>
      </c>
      <c r="J20" s="49" t="s">
        <v>1168</v>
      </c>
      <c r="K20" s="44">
        <v>6</v>
      </c>
      <c r="L20" s="44" t="s">
        <v>23</v>
      </c>
      <c r="M20" s="204" t="s">
        <v>233</v>
      </c>
      <c r="N20" s="203"/>
      <c r="O20" s="203" t="s">
        <v>1087</v>
      </c>
      <c r="P20" s="197"/>
    </row>
    <row r="21" spans="1:16" ht="25" customHeight="1" x14ac:dyDescent="0.25">
      <c r="A21" s="199" t="s">
        <v>2191</v>
      </c>
      <c r="B21" s="199" t="s">
        <v>15</v>
      </c>
      <c r="C21" s="49" t="s">
        <v>2192</v>
      </c>
      <c r="D21" s="49" t="s">
        <v>26</v>
      </c>
      <c r="E21" s="49" t="s">
        <v>2193</v>
      </c>
      <c r="F21" s="44" t="s">
        <v>28</v>
      </c>
      <c r="G21" s="49" t="s">
        <v>2194</v>
      </c>
      <c r="H21" s="44" t="s">
        <v>67</v>
      </c>
      <c r="I21" s="49" t="s">
        <v>3249</v>
      </c>
      <c r="J21" s="49" t="s">
        <v>149</v>
      </c>
      <c r="K21" s="44" t="s">
        <v>63</v>
      </c>
      <c r="L21" s="44" t="s">
        <v>23</v>
      </c>
      <c r="M21" s="204">
        <v>15</v>
      </c>
      <c r="N21" s="203">
        <v>56.75</v>
      </c>
      <c r="O21" s="203">
        <v>40</v>
      </c>
      <c r="P21" s="197"/>
    </row>
    <row r="22" spans="1:16" ht="25" customHeight="1" x14ac:dyDescent="0.25">
      <c r="A22" s="200"/>
      <c r="B22" s="200"/>
      <c r="C22" s="49" t="s">
        <v>2195</v>
      </c>
      <c r="D22" s="49" t="s">
        <v>26</v>
      </c>
      <c r="E22" s="49" t="s">
        <v>1811</v>
      </c>
      <c r="F22" s="44" t="s">
        <v>1673</v>
      </c>
      <c r="G22" s="49" t="s">
        <v>2196</v>
      </c>
      <c r="H22" s="44" t="s">
        <v>153</v>
      </c>
      <c r="I22" s="49" t="s">
        <v>3210</v>
      </c>
      <c r="J22" s="49" t="s">
        <v>623</v>
      </c>
      <c r="K22" s="44" t="s">
        <v>154</v>
      </c>
      <c r="L22" s="44" t="s">
        <v>23</v>
      </c>
      <c r="M22" s="204"/>
      <c r="N22" s="203"/>
      <c r="O22" s="203"/>
      <c r="P22" s="197"/>
    </row>
    <row r="23" spans="1:16" ht="25" customHeight="1" x14ac:dyDescent="0.25">
      <c r="A23" s="200"/>
      <c r="B23" s="200"/>
      <c r="C23" s="49" t="s">
        <v>2197</v>
      </c>
      <c r="D23" s="49" t="s">
        <v>26</v>
      </c>
      <c r="E23" s="49" t="s">
        <v>1340</v>
      </c>
      <c r="F23" s="44" t="s">
        <v>70</v>
      </c>
      <c r="G23" s="49" t="s">
        <v>2198</v>
      </c>
      <c r="H23" s="44" t="s">
        <v>62</v>
      </c>
      <c r="I23" s="49" t="s">
        <v>3367</v>
      </c>
      <c r="J23" s="49" t="s">
        <v>474</v>
      </c>
      <c r="K23" s="44" t="s">
        <v>23</v>
      </c>
      <c r="L23" s="44" t="s">
        <v>205</v>
      </c>
      <c r="M23" s="204"/>
      <c r="N23" s="203"/>
      <c r="O23" s="203"/>
      <c r="P23" s="197"/>
    </row>
    <row r="24" spans="1:16" ht="36" x14ac:dyDescent="0.25">
      <c r="A24" s="200"/>
      <c r="B24" s="200"/>
      <c r="C24" s="49" t="s">
        <v>2199</v>
      </c>
      <c r="D24" s="49" t="s">
        <v>17</v>
      </c>
      <c r="E24" s="49" t="s">
        <v>136</v>
      </c>
      <c r="F24" s="44" t="s">
        <v>89</v>
      </c>
      <c r="G24" s="49" t="s">
        <v>907</v>
      </c>
      <c r="H24" s="44" t="s">
        <v>111</v>
      </c>
      <c r="I24" s="49" t="s">
        <v>3424</v>
      </c>
      <c r="J24" s="49" t="s">
        <v>138</v>
      </c>
      <c r="K24" s="44" t="s">
        <v>293</v>
      </c>
      <c r="L24" s="44" t="s">
        <v>23</v>
      </c>
      <c r="M24" s="204"/>
      <c r="N24" s="203"/>
      <c r="O24" s="203"/>
      <c r="P24" s="197"/>
    </row>
    <row r="25" spans="1:16" ht="25" customHeight="1" x14ac:dyDescent="0.25">
      <c r="A25" s="199" t="s">
        <v>2221</v>
      </c>
      <c r="B25" s="199" t="s">
        <v>905</v>
      </c>
      <c r="C25" s="49" t="s">
        <v>1595</v>
      </c>
      <c r="D25" s="49" t="s">
        <v>121</v>
      </c>
      <c r="E25" s="49" t="s">
        <v>902</v>
      </c>
      <c r="F25" s="44" t="s">
        <v>60</v>
      </c>
      <c r="G25" s="49" t="s">
        <v>29</v>
      </c>
      <c r="H25" s="44" t="s">
        <v>566</v>
      </c>
      <c r="I25" s="49" t="s">
        <v>3362</v>
      </c>
      <c r="J25" s="49" t="s">
        <v>124</v>
      </c>
      <c r="K25" s="44">
        <v>3.5</v>
      </c>
      <c r="L25" s="44" t="s">
        <v>23</v>
      </c>
      <c r="M25" s="201">
        <v>0</v>
      </c>
      <c r="N25" s="176">
        <f>21.2+16</f>
        <v>37.200000000000003</v>
      </c>
      <c r="O25" s="176">
        <v>16</v>
      </c>
      <c r="P25" s="197"/>
    </row>
    <row r="26" spans="1:16" ht="25" customHeight="1" x14ac:dyDescent="0.25">
      <c r="A26" s="200" t="s">
        <v>2221</v>
      </c>
      <c r="B26" s="200" t="s">
        <v>905</v>
      </c>
      <c r="C26" s="49" t="s">
        <v>1536</v>
      </c>
      <c r="D26" s="49" t="s">
        <v>121</v>
      </c>
      <c r="E26" s="49" t="s">
        <v>1537</v>
      </c>
      <c r="F26" s="44" t="s">
        <v>589</v>
      </c>
      <c r="G26" s="49" t="s">
        <v>29</v>
      </c>
      <c r="H26" s="44" t="s">
        <v>84</v>
      </c>
      <c r="I26" s="49" t="s">
        <v>3440</v>
      </c>
      <c r="J26" s="49" t="s">
        <v>124</v>
      </c>
      <c r="K26" s="44">
        <v>4</v>
      </c>
      <c r="L26" s="44" t="s">
        <v>23</v>
      </c>
      <c r="M26" s="202" t="s">
        <v>23</v>
      </c>
      <c r="N26" s="198"/>
      <c r="O26" s="198" t="s">
        <v>738</v>
      </c>
      <c r="P26" s="197"/>
    </row>
    <row r="27" spans="1:16" ht="25" customHeight="1" x14ac:dyDescent="0.25">
      <c r="A27" s="200" t="s">
        <v>2221</v>
      </c>
      <c r="B27" s="200" t="s">
        <v>905</v>
      </c>
      <c r="C27" s="49" t="s">
        <v>1428</v>
      </c>
      <c r="D27" s="49" t="s">
        <v>121</v>
      </c>
      <c r="E27" s="49" t="s">
        <v>1429</v>
      </c>
      <c r="F27" s="44" t="s">
        <v>266</v>
      </c>
      <c r="G27" s="49" t="s">
        <v>29</v>
      </c>
      <c r="H27" s="44" t="s">
        <v>84</v>
      </c>
      <c r="I27" s="49" t="s">
        <v>3367</v>
      </c>
      <c r="J27" s="49" t="s">
        <v>124</v>
      </c>
      <c r="K27" s="44">
        <v>4</v>
      </c>
      <c r="L27" s="44" t="s">
        <v>23</v>
      </c>
      <c r="M27" s="202" t="s">
        <v>23</v>
      </c>
      <c r="N27" s="198"/>
      <c r="O27" s="198" t="s">
        <v>738</v>
      </c>
      <c r="P27" s="197"/>
    </row>
    <row r="28" spans="1:16" ht="25" customHeight="1" x14ac:dyDescent="0.25">
      <c r="A28" s="200" t="s">
        <v>2221</v>
      </c>
      <c r="B28" s="200" t="s">
        <v>905</v>
      </c>
      <c r="C28" s="49" t="s">
        <v>2222</v>
      </c>
      <c r="D28" s="49" t="s">
        <v>121</v>
      </c>
      <c r="E28" s="49" t="s">
        <v>2223</v>
      </c>
      <c r="F28" s="44" t="s">
        <v>1520</v>
      </c>
      <c r="G28" s="49" t="s">
        <v>29</v>
      </c>
      <c r="H28" s="44" t="s">
        <v>21</v>
      </c>
      <c r="I28" s="49" t="s">
        <v>3629</v>
      </c>
      <c r="J28" s="49" t="s">
        <v>124</v>
      </c>
      <c r="K28" s="44">
        <v>3.2</v>
      </c>
      <c r="L28" s="44" t="s">
        <v>23</v>
      </c>
      <c r="M28" s="202" t="s">
        <v>23</v>
      </c>
      <c r="N28" s="198"/>
      <c r="O28" s="198" t="s">
        <v>738</v>
      </c>
      <c r="P28" s="197"/>
    </row>
    <row r="29" spans="1:16" ht="25" customHeight="1" x14ac:dyDescent="0.25">
      <c r="A29" s="200" t="s">
        <v>2221</v>
      </c>
      <c r="B29" s="200" t="s">
        <v>905</v>
      </c>
      <c r="C29" s="49" t="s">
        <v>2224</v>
      </c>
      <c r="D29" s="49" t="s">
        <v>121</v>
      </c>
      <c r="E29" s="49" t="s">
        <v>1537</v>
      </c>
      <c r="F29" s="44" t="s">
        <v>1008</v>
      </c>
      <c r="G29" s="49" t="s">
        <v>29</v>
      </c>
      <c r="H29" s="44" t="s">
        <v>21</v>
      </c>
      <c r="I29" s="49" t="s">
        <v>3367</v>
      </c>
      <c r="J29" s="49" t="s">
        <v>124</v>
      </c>
      <c r="K29" s="44">
        <v>4</v>
      </c>
      <c r="L29" s="44" t="s">
        <v>23</v>
      </c>
      <c r="M29" s="202" t="s">
        <v>23</v>
      </c>
      <c r="N29" s="198"/>
      <c r="O29" s="198" t="s">
        <v>738</v>
      </c>
      <c r="P29" s="197"/>
    </row>
    <row r="30" spans="1:16" ht="25" customHeight="1" x14ac:dyDescent="0.25">
      <c r="A30" s="200" t="s">
        <v>2221</v>
      </c>
      <c r="B30" s="200" t="s">
        <v>905</v>
      </c>
      <c r="C30" s="49" t="s">
        <v>2225</v>
      </c>
      <c r="D30" s="49" t="s">
        <v>26</v>
      </c>
      <c r="E30" s="49" t="s">
        <v>2226</v>
      </c>
      <c r="F30" s="44" t="s">
        <v>1219</v>
      </c>
      <c r="G30" s="49" t="s">
        <v>2227</v>
      </c>
      <c r="H30" s="44" t="s">
        <v>481</v>
      </c>
      <c r="I30" s="49" t="s">
        <v>3210</v>
      </c>
      <c r="J30" s="49" t="s">
        <v>474</v>
      </c>
      <c r="K30" s="44" t="s">
        <v>23</v>
      </c>
      <c r="L30" s="44">
        <v>16</v>
      </c>
      <c r="M30" s="202" t="s">
        <v>23</v>
      </c>
      <c r="N30" s="198"/>
      <c r="O30" s="198" t="s">
        <v>738</v>
      </c>
      <c r="P30" s="197"/>
    </row>
    <row r="31" spans="1:16" ht="25" customHeight="1" x14ac:dyDescent="0.25">
      <c r="A31" s="200"/>
      <c r="B31" s="200"/>
      <c r="C31" s="49" t="s">
        <v>2228</v>
      </c>
      <c r="D31" s="49" t="s">
        <v>773</v>
      </c>
      <c r="E31" s="49" t="s">
        <v>542</v>
      </c>
      <c r="F31" s="44" t="s">
        <v>2229</v>
      </c>
      <c r="G31" s="49" t="s">
        <v>2230</v>
      </c>
      <c r="H31" s="44" t="s">
        <v>351</v>
      </c>
      <c r="I31" s="49" t="s">
        <v>3424</v>
      </c>
      <c r="J31" s="49" t="s">
        <v>2219</v>
      </c>
      <c r="K31" s="44">
        <v>2.5</v>
      </c>
      <c r="L31" s="44" t="s">
        <v>23</v>
      </c>
      <c r="M31" s="202"/>
      <c r="N31" s="198"/>
      <c r="O31" s="198"/>
      <c r="P31" s="197"/>
    </row>
    <row r="32" spans="1:16" ht="25" customHeight="1" x14ac:dyDescent="0.25">
      <c r="A32" s="199" t="s">
        <v>2231</v>
      </c>
      <c r="B32" s="199" t="s">
        <v>173</v>
      </c>
      <c r="C32" s="49" t="s">
        <v>2232</v>
      </c>
      <c r="D32" s="49" t="s">
        <v>26</v>
      </c>
      <c r="E32" s="49" t="s">
        <v>2233</v>
      </c>
      <c r="F32" s="44" t="s">
        <v>1835</v>
      </c>
      <c r="G32" s="49" t="s">
        <v>2234</v>
      </c>
      <c r="H32" s="44" t="s">
        <v>153</v>
      </c>
      <c r="I32" s="49" t="s">
        <v>3210</v>
      </c>
      <c r="J32" s="49" t="s">
        <v>149</v>
      </c>
      <c r="K32" s="44" t="s">
        <v>342</v>
      </c>
      <c r="L32" s="44" t="s">
        <v>23</v>
      </c>
      <c r="M32" s="201">
        <v>10</v>
      </c>
      <c r="N32" s="176">
        <f>5.5+20</f>
        <v>25.5</v>
      </c>
      <c r="O32" s="176">
        <v>15.5</v>
      </c>
      <c r="P32" s="197"/>
    </row>
    <row r="33" spans="1:16" ht="25" customHeight="1" x14ac:dyDescent="0.25">
      <c r="A33" s="200" t="s">
        <v>2231</v>
      </c>
      <c r="B33" s="200" t="s">
        <v>173</v>
      </c>
      <c r="C33" s="49" t="s">
        <v>2235</v>
      </c>
      <c r="D33" s="49" t="s">
        <v>26</v>
      </c>
      <c r="E33" s="49" t="s">
        <v>2236</v>
      </c>
      <c r="F33" s="44" t="s">
        <v>28</v>
      </c>
      <c r="G33" s="49" t="s">
        <v>2198</v>
      </c>
      <c r="H33" s="44" t="s">
        <v>67</v>
      </c>
      <c r="I33" s="49" t="s">
        <v>3210</v>
      </c>
      <c r="J33" s="49" t="s">
        <v>474</v>
      </c>
      <c r="K33" s="44" t="s">
        <v>23</v>
      </c>
      <c r="L33" s="44" t="s">
        <v>24</v>
      </c>
      <c r="M33" s="205" t="s">
        <v>92</v>
      </c>
      <c r="N33" s="177"/>
      <c r="O33" s="177" t="s">
        <v>2237</v>
      </c>
      <c r="P33" s="197"/>
    </row>
    <row r="34" spans="1:16" ht="25" customHeight="1" x14ac:dyDescent="0.25">
      <c r="A34" s="199" t="s">
        <v>2238</v>
      </c>
      <c r="B34" s="199" t="s">
        <v>29</v>
      </c>
      <c r="C34" s="49" t="s">
        <v>2239</v>
      </c>
      <c r="D34" s="49" t="s">
        <v>26</v>
      </c>
      <c r="E34" s="49" t="s">
        <v>1340</v>
      </c>
      <c r="F34" s="44" t="s">
        <v>2240</v>
      </c>
      <c r="G34" s="49" t="s">
        <v>2241</v>
      </c>
      <c r="H34" s="44" t="s">
        <v>119</v>
      </c>
      <c r="I34" s="49" t="s">
        <v>3210</v>
      </c>
      <c r="J34" s="49" t="s">
        <v>474</v>
      </c>
      <c r="K34" s="44" t="s">
        <v>23</v>
      </c>
      <c r="L34" s="44">
        <v>8</v>
      </c>
      <c r="M34" s="201">
        <v>0</v>
      </c>
      <c r="N34" s="176">
        <f>68.5</f>
        <v>68.5</v>
      </c>
      <c r="O34" s="176">
        <v>68</v>
      </c>
      <c r="P34" s="197"/>
    </row>
    <row r="35" spans="1:16" ht="36" x14ac:dyDescent="0.25">
      <c r="A35" s="200"/>
      <c r="B35" s="200"/>
      <c r="C35" s="49" t="s">
        <v>2242</v>
      </c>
      <c r="D35" s="49" t="s">
        <v>17</v>
      </c>
      <c r="E35" s="49" t="s">
        <v>2243</v>
      </c>
      <c r="F35" s="44" t="s">
        <v>103</v>
      </c>
      <c r="G35" s="49" t="s">
        <v>2244</v>
      </c>
      <c r="H35" s="44" t="s">
        <v>21</v>
      </c>
      <c r="I35" s="49" t="s">
        <v>3257</v>
      </c>
      <c r="J35" s="49" t="s">
        <v>105</v>
      </c>
      <c r="K35" s="44" t="s">
        <v>23</v>
      </c>
      <c r="L35" s="44">
        <v>30</v>
      </c>
      <c r="M35" s="202"/>
      <c r="N35" s="198"/>
      <c r="O35" s="198"/>
      <c r="P35" s="197"/>
    </row>
    <row r="36" spans="1:16" ht="36" x14ac:dyDescent="0.25">
      <c r="A36" s="200" t="s">
        <v>2238</v>
      </c>
      <c r="B36" s="200" t="s">
        <v>29</v>
      </c>
      <c r="C36" s="49" t="s">
        <v>2245</v>
      </c>
      <c r="D36" s="49" t="s">
        <v>17</v>
      </c>
      <c r="E36" s="49" t="s">
        <v>2246</v>
      </c>
      <c r="F36" s="44" t="s">
        <v>103</v>
      </c>
      <c r="G36" s="49" t="s">
        <v>2247</v>
      </c>
      <c r="H36" s="44" t="s">
        <v>21</v>
      </c>
      <c r="I36" s="49" t="s">
        <v>3257</v>
      </c>
      <c r="J36" s="49" t="s">
        <v>105</v>
      </c>
      <c r="K36" s="44" t="s">
        <v>23</v>
      </c>
      <c r="L36" s="44">
        <v>30</v>
      </c>
      <c r="M36" s="202" t="s">
        <v>23</v>
      </c>
      <c r="N36" s="198"/>
      <c r="O36" s="198" t="s">
        <v>601</v>
      </c>
      <c r="P36" s="197"/>
    </row>
    <row r="37" spans="1:16" ht="24" x14ac:dyDescent="0.25">
      <c r="A37" s="200" t="s">
        <v>2238</v>
      </c>
      <c r="B37" s="200" t="s">
        <v>29</v>
      </c>
      <c r="C37" s="49" t="s">
        <v>2248</v>
      </c>
      <c r="D37" s="49" t="s">
        <v>773</v>
      </c>
      <c r="E37" s="49" t="s">
        <v>542</v>
      </c>
      <c r="F37" s="44" t="s">
        <v>710</v>
      </c>
      <c r="G37" s="49" t="s">
        <v>2249</v>
      </c>
      <c r="H37" s="44" t="s">
        <v>309</v>
      </c>
      <c r="I37" s="49" t="s">
        <v>3585</v>
      </c>
      <c r="J37" s="49" t="s">
        <v>2219</v>
      </c>
      <c r="K37" s="44">
        <v>0.5</v>
      </c>
      <c r="L37" s="44" t="s">
        <v>23</v>
      </c>
      <c r="M37" s="202" t="s">
        <v>23</v>
      </c>
      <c r="N37" s="198"/>
      <c r="O37" s="198" t="s">
        <v>601</v>
      </c>
      <c r="P37" s="197"/>
    </row>
    <row r="38" spans="1:16" ht="25" customHeight="1" x14ac:dyDescent="0.25">
      <c r="A38" s="199" t="s">
        <v>2250</v>
      </c>
      <c r="B38" s="199" t="s">
        <v>29</v>
      </c>
      <c r="C38" s="49" t="s">
        <v>2181</v>
      </c>
      <c r="D38" s="49" t="s">
        <v>121</v>
      </c>
      <c r="E38" s="49" t="s">
        <v>902</v>
      </c>
      <c r="F38" s="44" t="s">
        <v>311</v>
      </c>
      <c r="G38" s="49" t="s">
        <v>29</v>
      </c>
      <c r="H38" s="44" t="s">
        <v>21</v>
      </c>
      <c r="I38" s="49" t="s">
        <v>3214</v>
      </c>
      <c r="J38" s="49" t="s">
        <v>124</v>
      </c>
      <c r="K38" s="44" t="s">
        <v>38</v>
      </c>
      <c r="L38" s="44" t="s">
        <v>23</v>
      </c>
      <c r="M38" s="206">
        <v>7.5</v>
      </c>
      <c r="N38" s="176">
        <f>7.5+0</f>
        <v>7.5</v>
      </c>
      <c r="O38" s="176">
        <v>0</v>
      </c>
      <c r="P38" s="197"/>
    </row>
    <row r="39" spans="1:16" ht="25" customHeight="1" x14ac:dyDescent="0.25">
      <c r="A39" s="200" t="s">
        <v>2250</v>
      </c>
      <c r="B39" s="200" t="s">
        <v>29</v>
      </c>
      <c r="C39" s="49" t="s">
        <v>2251</v>
      </c>
      <c r="D39" s="49" t="s">
        <v>26</v>
      </c>
      <c r="E39" s="49" t="s">
        <v>48</v>
      </c>
      <c r="F39" s="44" t="s">
        <v>1673</v>
      </c>
      <c r="G39" s="49" t="s">
        <v>2252</v>
      </c>
      <c r="H39" s="44" t="s">
        <v>21</v>
      </c>
      <c r="I39" s="49" t="s">
        <v>3251</v>
      </c>
      <c r="J39" s="49" t="s">
        <v>31</v>
      </c>
      <c r="K39" s="44" t="s">
        <v>133</v>
      </c>
      <c r="L39" s="44" t="s">
        <v>23</v>
      </c>
      <c r="M39" s="207" t="s">
        <v>861</v>
      </c>
      <c r="N39" s="198"/>
      <c r="O39" s="198" t="s">
        <v>23</v>
      </c>
      <c r="P39" s="197"/>
    </row>
    <row r="40" spans="1:16" ht="25" customHeight="1" x14ac:dyDescent="0.25">
      <c r="A40" s="200" t="s">
        <v>2250</v>
      </c>
      <c r="B40" s="200" t="s">
        <v>29</v>
      </c>
      <c r="C40" s="49" t="s">
        <v>2253</v>
      </c>
      <c r="D40" s="49" t="s">
        <v>26</v>
      </c>
      <c r="E40" s="49" t="s">
        <v>2254</v>
      </c>
      <c r="F40" s="44" t="s">
        <v>1516</v>
      </c>
      <c r="G40" s="49" t="s">
        <v>2255</v>
      </c>
      <c r="H40" s="44" t="s">
        <v>309</v>
      </c>
      <c r="I40" s="49" t="s">
        <v>3249</v>
      </c>
      <c r="J40" s="49" t="s">
        <v>149</v>
      </c>
      <c r="K40" s="44" t="s">
        <v>2256</v>
      </c>
      <c r="L40" s="44" t="s">
        <v>23</v>
      </c>
      <c r="M40" s="208" t="s">
        <v>861</v>
      </c>
      <c r="N40" s="177"/>
      <c r="O40" s="177" t="s">
        <v>23</v>
      </c>
      <c r="P40" s="197"/>
    </row>
    <row r="41" spans="1:16" ht="25" customHeight="1" x14ac:dyDescent="0.25">
      <c r="A41" s="199" t="s">
        <v>2257</v>
      </c>
      <c r="B41" s="199" t="s">
        <v>173</v>
      </c>
      <c r="C41" s="49" t="s">
        <v>2195</v>
      </c>
      <c r="D41" s="49" t="s">
        <v>26</v>
      </c>
      <c r="E41" s="49" t="s">
        <v>2258</v>
      </c>
      <c r="F41" s="44" t="s">
        <v>490</v>
      </c>
      <c r="G41" s="49" t="s">
        <v>2259</v>
      </c>
      <c r="H41" s="44" t="s">
        <v>84</v>
      </c>
      <c r="I41" s="49" t="s">
        <v>3210</v>
      </c>
      <c r="J41" s="49" t="s">
        <v>72</v>
      </c>
      <c r="K41" s="44" t="s">
        <v>45</v>
      </c>
      <c r="L41" s="44" t="s">
        <v>23</v>
      </c>
      <c r="M41" s="201">
        <v>10</v>
      </c>
      <c r="N41" s="176">
        <f>13.5+12</f>
        <v>25.5</v>
      </c>
      <c r="O41" s="176">
        <v>12</v>
      </c>
      <c r="P41" s="197"/>
    </row>
    <row r="42" spans="1:16" ht="25" customHeight="1" x14ac:dyDescent="0.25">
      <c r="A42" s="200" t="s">
        <v>2257</v>
      </c>
      <c r="B42" s="200" t="s">
        <v>173</v>
      </c>
      <c r="C42" s="49" t="s">
        <v>2260</v>
      </c>
      <c r="D42" s="49" t="s">
        <v>26</v>
      </c>
      <c r="E42" s="49" t="s">
        <v>2261</v>
      </c>
      <c r="F42" s="44" t="s">
        <v>1472</v>
      </c>
      <c r="G42" s="49" t="s">
        <v>2262</v>
      </c>
      <c r="H42" s="44" t="s">
        <v>62</v>
      </c>
      <c r="I42" s="49" t="s">
        <v>3210</v>
      </c>
      <c r="J42" s="49" t="s">
        <v>149</v>
      </c>
      <c r="K42" s="44" t="s">
        <v>133</v>
      </c>
      <c r="L42" s="44" t="s">
        <v>23</v>
      </c>
      <c r="M42" s="202" t="s">
        <v>92</v>
      </c>
      <c r="N42" s="198"/>
      <c r="O42" s="198" t="s">
        <v>282</v>
      </c>
      <c r="P42" s="197"/>
    </row>
    <row r="43" spans="1:16" ht="25" customHeight="1" x14ac:dyDescent="0.25">
      <c r="A43" s="200" t="s">
        <v>2257</v>
      </c>
      <c r="B43" s="200" t="s">
        <v>173</v>
      </c>
      <c r="C43" s="49" t="s">
        <v>2197</v>
      </c>
      <c r="D43" s="49" t="s">
        <v>26</v>
      </c>
      <c r="E43" s="49" t="s">
        <v>2263</v>
      </c>
      <c r="F43" s="44" t="s">
        <v>1171</v>
      </c>
      <c r="G43" s="49" t="s">
        <v>2198</v>
      </c>
      <c r="H43" s="44" t="s">
        <v>222</v>
      </c>
      <c r="I43" s="49" t="s">
        <v>3210</v>
      </c>
      <c r="J43" s="49" t="s">
        <v>474</v>
      </c>
      <c r="K43" s="44" t="s">
        <v>23</v>
      </c>
      <c r="L43" s="44" t="s">
        <v>282</v>
      </c>
      <c r="M43" s="202" t="s">
        <v>92</v>
      </c>
      <c r="N43" s="198"/>
      <c r="O43" s="198" t="s">
        <v>282</v>
      </c>
      <c r="P43" s="197"/>
    </row>
    <row r="44" spans="1:16" ht="25" customHeight="1" x14ac:dyDescent="0.25">
      <c r="A44" s="200" t="s">
        <v>2257</v>
      </c>
      <c r="B44" s="200" t="s">
        <v>173</v>
      </c>
      <c r="C44" s="49" t="s">
        <v>2264</v>
      </c>
      <c r="D44" s="49" t="s">
        <v>26</v>
      </c>
      <c r="E44" s="49" t="s">
        <v>2265</v>
      </c>
      <c r="F44" s="44" t="s">
        <v>1214</v>
      </c>
      <c r="G44" s="49" t="s">
        <v>29</v>
      </c>
      <c r="H44" s="44" t="s">
        <v>153</v>
      </c>
      <c r="I44" s="49" t="s">
        <v>3210</v>
      </c>
      <c r="J44" s="49" t="s">
        <v>31</v>
      </c>
      <c r="K44" s="44" t="s">
        <v>342</v>
      </c>
      <c r="L44" s="44" t="s">
        <v>23</v>
      </c>
      <c r="M44" s="205" t="s">
        <v>92</v>
      </c>
      <c r="N44" s="177"/>
      <c r="O44" s="177" t="s">
        <v>282</v>
      </c>
      <c r="P44" s="197"/>
    </row>
    <row r="45" spans="1:16" ht="25" customHeight="1" x14ac:dyDescent="0.25">
      <c r="A45" s="199" t="s">
        <v>2266</v>
      </c>
      <c r="B45" s="199" t="s">
        <v>29</v>
      </c>
      <c r="C45" s="49" t="s">
        <v>2260</v>
      </c>
      <c r="D45" s="49" t="s">
        <v>26</v>
      </c>
      <c r="E45" s="49" t="s">
        <v>656</v>
      </c>
      <c r="F45" s="44" t="s">
        <v>341</v>
      </c>
      <c r="G45" s="49" t="s">
        <v>2262</v>
      </c>
      <c r="H45" s="44" t="s">
        <v>119</v>
      </c>
      <c r="I45" s="49" t="s">
        <v>3210</v>
      </c>
      <c r="J45" s="49" t="s">
        <v>149</v>
      </c>
      <c r="K45" s="44" t="s">
        <v>591</v>
      </c>
      <c r="L45" s="44" t="s">
        <v>23</v>
      </c>
      <c r="M45" s="206">
        <v>7.5</v>
      </c>
      <c r="N45" s="176">
        <f>13+0</f>
        <v>13</v>
      </c>
      <c r="O45" s="176">
        <v>0</v>
      </c>
      <c r="P45" s="197"/>
    </row>
    <row r="46" spans="1:16" ht="36" x14ac:dyDescent="0.25">
      <c r="A46" s="200"/>
      <c r="B46" s="200"/>
      <c r="C46" s="49" t="s">
        <v>2267</v>
      </c>
      <c r="D46" s="49" t="s">
        <v>17</v>
      </c>
      <c r="E46" s="49" t="s">
        <v>1361</v>
      </c>
      <c r="F46" s="44" t="s">
        <v>95</v>
      </c>
      <c r="G46" s="49" t="s">
        <v>1362</v>
      </c>
      <c r="H46" s="44" t="s">
        <v>21</v>
      </c>
      <c r="I46" s="49" t="s">
        <v>3281</v>
      </c>
      <c r="J46" s="49" t="s">
        <v>91</v>
      </c>
      <c r="K46" s="44" t="s">
        <v>92</v>
      </c>
      <c r="L46" s="44" t="s">
        <v>23</v>
      </c>
      <c r="M46" s="207"/>
      <c r="N46" s="198"/>
      <c r="O46" s="198"/>
      <c r="P46" s="197"/>
    </row>
    <row r="47" spans="1:16" ht="25" customHeight="1" x14ac:dyDescent="0.25">
      <c r="A47" s="200" t="s">
        <v>2266</v>
      </c>
      <c r="B47" s="200" t="s">
        <v>29</v>
      </c>
      <c r="C47" s="49" t="s">
        <v>2268</v>
      </c>
      <c r="D47" s="49" t="s">
        <v>40</v>
      </c>
      <c r="E47" s="49" t="s">
        <v>2269</v>
      </c>
      <c r="F47" s="44" t="s">
        <v>2270</v>
      </c>
      <c r="G47" s="49" t="s">
        <v>2271</v>
      </c>
      <c r="H47" s="44" t="s">
        <v>442</v>
      </c>
      <c r="I47" s="49" t="s">
        <v>3261</v>
      </c>
      <c r="J47" s="49" t="s">
        <v>399</v>
      </c>
      <c r="K47" s="44">
        <v>2</v>
      </c>
      <c r="L47" s="44" t="s">
        <v>23</v>
      </c>
      <c r="M47" s="208" t="s">
        <v>861</v>
      </c>
      <c r="N47" s="177"/>
      <c r="O47" s="177" t="s">
        <v>23</v>
      </c>
      <c r="P47" s="197"/>
    </row>
    <row r="48" spans="1:16" ht="25" customHeight="1" x14ac:dyDescent="0.25">
      <c r="A48" s="55" t="s">
        <v>2272</v>
      </c>
      <c r="B48" s="55"/>
      <c r="C48" s="49" t="s">
        <v>2197</v>
      </c>
      <c r="D48" s="49" t="s">
        <v>26</v>
      </c>
      <c r="E48" s="49" t="s">
        <v>1257</v>
      </c>
      <c r="F48" s="44" t="s">
        <v>70</v>
      </c>
      <c r="G48" s="49" t="s">
        <v>2198</v>
      </c>
      <c r="H48" s="44" t="s">
        <v>119</v>
      </c>
      <c r="I48" s="49" t="s">
        <v>3630</v>
      </c>
      <c r="J48" s="49" t="s">
        <v>474</v>
      </c>
      <c r="K48" s="44" t="s">
        <v>23</v>
      </c>
      <c r="L48" s="44" t="s">
        <v>274</v>
      </c>
      <c r="M48" s="95">
        <v>3.75</v>
      </c>
      <c r="N48" s="78">
        <f>0+8</f>
        <v>8</v>
      </c>
      <c r="O48" s="78">
        <v>4.25</v>
      </c>
      <c r="P48" s="50"/>
    </row>
    <row r="49" spans="1:16" ht="36" x14ac:dyDescent="0.25">
      <c r="A49" s="55" t="s">
        <v>2273</v>
      </c>
      <c r="B49" s="55" t="s">
        <v>29</v>
      </c>
      <c r="C49" s="49" t="s">
        <v>2274</v>
      </c>
      <c r="D49" s="49" t="s">
        <v>17</v>
      </c>
      <c r="E49" s="49" t="s">
        <v>2275</v>
      </c>
      <c r="F49" s="44" t="s">
        <v>19</v>
      </c>
      <c r="G49" s="49" t="s">
        <v>302</v>
      </c>
      <c r="H49" s="44" t="s">
        <v>21</v>
      </c>
      <c r="I49" s="49" t="s">
        <v>3208</v>
      </c>
      <c r="J49" s="49" t="s">
        <v>91</v>
      </c>
      <c r="K49" s="44">
        <v>10</v>
      </c>
      <c r="L49" s="44" t="s">
        <v>23</v>
      </c>
      <c r="M49" s="95">
        <v>3.75</v>
      </c>
      <c r="N49" s="78">
        <f>10+0</f>
        <v>10</v>
      </c>
      <c r="O49" s="78">
        <v>0</v>
      </c>
      <c r="P49" s="50"/>
    </row>
    <row r="50" spans="1:16" ht="25" customHeight="1" x14ac:dyDescent="0.25">
      <c r="A50" s="199" t="s">
        <v>2276</v>
      </c>
      <c r="B50" s="199" t="s">
        <v>402</v>
      </c>
      <c r="C50" s="49" t="s">
        <v>2277</v>
      </c>
      <c r="D50" s="49" t="s">
        <v>121</v>
      </c>
      <c r="E50" s="49" t="s">
        <v>2278</v>
      </c>
      <c r="F50" s="44" t="s">
        <v>397</v>
      </c>
      <c r="G50" s="49" t="s">
        <v>29</v>
      </c>
      <c r="H50" s="44" t="s">
        <v>21</v>
      </c>
      <c r="I50" s="49" t="s">
        <v>3375</v>
      </c>
      <c r="J50" s="49" t="s">
        <v>124</v>
      </c>
      <c r="K50" s="44" t="s">
        <v>45</v>
      </c>
      <c r="L50" s="44" t="s">
        <v>23</v>
      </c>
      <c r="M50" s="201">
        <v>0</v>
      </c>
      <c r="N50" s="176">
        <f>22</f>
        <v>22</v>
      </c>
      <c r="O50" s="176">
        <v>0</v>
      </c>
      <c r="P50" s="197"/>
    </row>
    <row r="51" spans="1:16" ht="25" customHeight="1" x14ac:dyDescent="0.25">
      <c r="A51" s="200" t="s">
        <v>2276</v>
      </c>
      <c r="B51" s="200" t="s">
        <v>402</v>
      </c>
      <c r="C51" s="49" t="s">
        <v>2279</v>
      </c>
      <c r="D51" s="49" t="s">
        <v>121</v>
      </c>
      <c r="E51" s="49" t="s">
        <v>2280</v>
      </c>
      <c r="F51" s="44" t="s">
        <v>835</v>
      </c>
      <c r="G51" s="49" t="s">
        <v>29</v>
      </c>
      <c r="H51" s="44" t="s">
        <v>21</v>
      </c>
      <c r="I51" s="49" t="s">
        <v>3399</v>
      </c>
      <c r="J51" s="49" t="s">
        <v>124</v>
      </c>
      <c r="K51" s="44" t="s">
        <v>92</v>
      </c>
      <c r="L51" s="44" t="s">
        <v>23</v>
      </c>
      <c r="M51" s="202" t="s">
        <v>23</v>
      </c>
      <c r="N51" s="198"/>
      <c r="O51" s="198" t="s">
        <v>23</v>
      </c>
      <c r="P51" s="197"/>
    </row>
    <row r="52" spans="1:16" ht="25" customHeight="1" x14ac:dyDescent="0.25">
      <c r="A52" s="200" t="s">
        <v>2276</v>
      </c>
      <c r="B52" s="200" t="s">
        <v>402</v>
      </c>
      <c r="C52" s="49" t="s">
        <v>2281</v>
      </c>
      <c r="D52" s="49" t="s">
        <v>121</v>
      </c>
      <c r="E52" s="49" t="s">
        <v>1537</v>
      </c>
      <c r="F52" s="44" t="s">
        <v>1004</v>
      </c>
      <c r="G52" s="49" t="s">
        <v>29</v>
      </c>
      <c r="H52" s="44" t="s">
        <v>21</v>
      </c>
      <c r="I52" s="49" t="s">
        <v>3367</v>
      </c>
      <c r="J52" s="49" t="s">
        <v>124</v>
      </c>
      <c r="K52" s="44" t="s">
        <v>482</v>
      </c>
      <c r="L52" s="44" t="s">
        <v>23</v>
      </c>
      <c r="M52" s="202" t="s">
        <v>23</v>
      </c>
      <c r="N52" s="198"/>
      <c r="O52" s="198" t="s">
        <v>23</v>
      </c>
      <c r="P52" s="197"/>
    </row>
    <row r="53" spans="1:16" ht="25" customHeight="1" x14ac:dyDescent="0.25">
      <c r="A53" s="200"/>
      <c r="B53" s="200"/>
      <c r="C53" s="49" t="s">
        <v>2282</v>
      </c>
      <c r="D53" s="49" t="s">
        <v>26</v>
      </c>
      <c r="E53" s="49" t="s">
        <v>48</v>
      </c>
      <c r="F53" s="44" t="s">
        <v>1216</v>
      </c>
      <c r="G53" s="49" t="s">
        <v>2283</v>
      </c>
      <c r="H53" s="44" t="s">
        <v>21</v>
      </c>
      <c r="I53" s="49" t="s">
        <v>3251</v>
      </c>
      <c r="J53" s="49" t="s">
        <v>31</v>
      </c>
      <c r="K53" s="44" t="s">
        <v>133</v>
      </c>
      <c r="L53" s="44" t="s">
        <v>23</v>
      </c>
      <c r="M53" s="202"/>
      <c r="N53" s="198"/>
      <c r="O53" s="198"/>
      <c r="P53" s="197"/>
    </row>
    <row r="54" spans="1:16" ht="25" customHeight="1" x14ac:dyDescent="0.25">
      <c r="A54" s="199" t="s">
        <v>2284</v>
      </c>
      <c r="B54" s="199" t="s">
        <v>100</v>
      </c>
      <c r="C54" s="49" t="s">
        <v>2285</v>
      </c>
      <c r="D54" s="49" t="s">
        <v>121</v>
      </c>
      <c r="E54" s="49" t="s">
        <v>902</v>
      </c>
      <c r="F54" s="44" t="s">
        <v>1435</v>
      </c>
      <c r="G54" s="49" t="s">
        <v>2286</v>
      </c>
      <c r="H54" s="44" t="s">
        <v>21</v>
      </c>
      <c r="I54" s="49" t="s">
        <v>3631</v>
      </c>
      <c r="J54" s="49" t="s">
        <v>124</v>
      </c>
      <c r="K54" s="44">
        <v>25</v>
      </c>
      <c r="L54" s="44" t="s">
        <v>23</v>
      </c>
      <c r="M54" s="201">
        <v>20</v>
      </c>
      <c r="N54" s="176">
        <f>38+24</f>
        <v>62</v>
      </c>
      <c r="O54" s="176">
        <v>24</v>
      </c>
      <c r="P54" s="197"/>
    </row>
    <row r="55" spans="1:16" ht="25" customHeight="1" x14ac:dyDescent="0.25">
      <c r="A55" s="200"/>
      <c r="B55" s="200"/>
      <c r="C55" s="49" t="s">
        <v>2287</v>
      </c>
      <c r="D55" s="49" t="s">
        <v>121</v>
      </c>
      <c r="E55" s="49" t="s">
        <v>902</v>
      </c>
      <c r="F55" s="44" t="s">
        <v>1435</v>
      </c>
      <c r="G55" s="49" t="s">
        <v>2286</v>
      </c>
      <c r="H55" s="44" t="s">
        <v>21</v>
      </c>
      <c r="I55" s="49" t="s">
        <v>3338</v>
      </c>
      <c r="J55" s="49" t="s">
        <v>124</v>
      </c>
      <c r="K55" s="44">
        <v>5</v>
      </c>
      <c r="L55" s="44" t="s">
        <v>23</v>
      </c>
      <c r="M55" s="202"/>
      <c r="N55" s="198"/>
      <c r="O55" s="198"/>
      <c r="P55" s="197"/>
    </row>
    <row r="56" spans="1:16" ht="25" customHeight="1" x14ac:dyDescent="0.25">
      <c r="A56" s="200" t="s">
        <v>2284</v>
      </c>
      <c r="B56" s="200" t="s">
        <v>100</v>
      </c>
      <c r="C56" s="49" t="s">
        <v>2288</v>
      </c>
      <c r="D56" s="49" t="s">
        <v>26</v>
      </c>
      <c r="E56" s="49" t="s">
        <v>53</v>
      </c>
      <c r="F56" s="44" t="s">
        <v>1171</v>
      </c>
      <c r="G56" s="49" t="s">
        <v>2207</v>
      </c>
      <c r="H56" s="44" t="s">
        <v>264</v>
      </c>
      <c r="I56" s="49" t="s">
        <v>3214</v>
      </c>
      <c r="J56" s="49" t="s">
        <v>72</v>
      </c>
      <c r="K56" s="44">
        <v>3</v>
      </c>
      <c r="L56" s="44" t="s">
        <v>23</v>
      </c>
      <c r="M56" s="202" t="s">
        <v>24</v>
      </c>
      <c r="N56" s="198"/>
      <c r="O56" s="198" t="s">
        <v>1087</v>
      </c>
      <c r="P56" s="197"/>
    </row>
    <row r="57" spans="1:16" ht="25" customHeight="1" x14ac:dyDescent="0.25">
      <c r="A57" s="200" t="s">
        <v>2284</v>
      </c>
      <c r="B57" s="200" t="s">
        <v>100</v>
      </c>
      <c r="C57" s="49" t="s">
        <v>2289</v>
      </c>
      <c r="D57" s="49" t="s">
        <v>26</v>
      </c>
      <c r="E57" s="49" t="s">
        <v>2226</v>
      </c>
      <c r="F57" s="44" t="s">
        <v>70</v>
      </c>
      <c r="G57" s="49" t="s">
        <v>2290</v>
      </c>
      <c r="H57" s="44" t="s">
        <v>566</v>
      </c>
      <c r="I57" s="49" t="s">
        <v>3210</v>
      </c>
      <c r="J57" s="49" t="s">
        <v>474</v>
      </c>
      <c r="K57" s="44" t="s">
        <v>23</v>
      </c>
      <c r="L57" s="44" t="s">
        <v>282</v>
      </c>
      <c r="M57" s="202" t="s">
        <v>24</v>
      </c>
      <c r="N57" s="198"/>
      <c r="O57" s="198" t="s">
        <v>1087</v>
      </c>
      <c r="P57" s="197"/>
    </row>
    <row r="58" spans="1:16" ht="25" customHeight="1" x14ac:dyDescent="0.25">
      <c r="A58" s="200" t="s">
        <v>2284</v>
      </c>
      <c r="B58" s="200" t="s">
        <v>100</v>
      </c>
      <c r="C58" s="49" t="s">
        <v>2291</v>
      </c>
      <c r="D58" s="49" t="s">
        <v>26</v>
      </c>
      <c r="E58" s="49" t="s">
        <v>2226</v>
      </c>
      <c r="F58" s="44" t="s">
        <v>70</v>
      </c>
      <c r="G58" s="49" t="s">
        <v>2292</v>
      </c>
      <c r="H58" s="44" t="s">
        <v>566</v>
      </c>
      <c r="I58" s="49" t="s">
        <v>3210</v>
      </c>
      <c r="J58" s="49" t="s">
        <v>474</v>
      </c>
      <c r="K58" s="44" t="s">
        <v>23</v>
      </c>
      <c r="L58" s="44" t="s">
        <v>282</v>
      </c>
      <c r="M58" s="202" t="s">
        <v>24</v>
      </c>
      <c r="N58" s="198"/>
      <c r="O58" s="198" t="s">
        <v>1087</v>
      </c>
      <c r="P58" s="197"/>
    </row>
    <row r="59" spans="1:16" ht="36" x14ac:dyDescent="0.25">
      <c r="A59" s="200" t="s">
        <v>2284</v>
      </c>
      <c r="B59" s="200" t="s">
        <v>100</v>
      </c>
      <c r="C59" s="49" t="s">
        <v>2293</v>
      </c>
      <c r="D59" s="49" t="s">
        <v>17</v>
      </c>
      <c r="E59" s="49" t="s">
        <v>136</v>
      </c>
      <c r="F59" s="44" t="s">
        <v>19</v>
      </c>
      <c r="G59" s="49" t="s">
        <v>131</v>
      </c>
      <c r="H59" s="44" t="s">
        <v>21</v>
      </c>
      <c r="I59" s="49" t="s">
        <v>3295</v>
      </c>
      <c r="J59" s="49" t="s">
        <v>138</v>
      </c>
      <c r="K59" s="44">
        <v>5</v>
      </c>
      <c r="L59" s="44" t="s">
        <v>23</v>
      </c>
      <c r="M59" s="202" t="s">
        <v>24</v>
      </c>
      <c r="N59" s="198"/>
      <c r="O59" s="198" t="s">
        <v>1087</v>
      </c>
      <c r="P59" s="197"/>
    </row>
    <row r="60" spans="1:16" ht="25" customHeight="1" x14ac:dyDescent="0.25">
      <c r="A60" s="199" t="s">
        <v>2294</v>
      </c>
      <c r="B60" s="199" t="s">
        <v>15</v>
      </c>
      <c r="C60" s="49" t="s">
        <v>2295</v>
      </c>
      <c r="D60" s="49" t="s">
        <v>26</v>
      </c>
      <c r="E60" s="49" t="s">
        <v>53</v>
      </c>
      <c r="F60" s="44" t="s">
        <v>1216</v>
      </c>
      <c r="G60" s="49" t="s">
        <v>2207</v>
      </c>
      <c r="H60" s="44" t="s">
        <v>309</v>
      </c>
      <c r="I60" s="49" t="s">
        <v>3210</v>
      </c>
      <c r="J60" s="49" t="s">
        <v>72</v>
      </c>
      <c r="K60" s="44" t="s">
        <v>591</v>
      </c>
      <c r="L60" s="44" t="s">
        <v>23</v>
      </c>
      <c r="M60" s="201">
        <v>30</v>
      </c>
      <c r="N60" s="176">
        <f>1+52.5</f>
        <v>53.5</v>
      </c>
      <c r="O60" s="176">
        <v>23.5</v>
      </c>
      <c r="P60" s="197"/>
    </row>
    <row r="61" spans="1:16" ht="36" x14ac:dyDescent="0.25">
      <c r="A61" s="200"/>
      <c r="B61" s="200"/>
      <c r="C61" s="49" t="s">
        <v>2296</v>
      </c>
      <c r="D61" s="49" t="s">
        <v>17</v>
      </c>
      <c r="E61" s="49" t="s">
        <v>2297</v>
      </c>
      <c r="F61" s="44" t="s">
        <v>227</v>
      </c>
      <c r="G61" s="49" t="s">
        <v>2298</v>
      </c>
      <c r="H61" s="44" t="s">
        <v>30</v>
      </c>
      <c r="I61" s="49" t="s">
        <v>3632</v>
      </c>
      <c r="J61" s="49" t="s">
        <v>105</v>
      </c>
      <c r="K61" s="44" t="s">
        <v>23</v>
      </c>
      <c r="L61" s="44" t="s">
        <v>804</v>
      </c>
      <c r="M61" s="202"/>
      <c r="N61" s="198"/>
      <c r="O61" s="198"/>
      <c r="P61" s="197"/>
    </row>
    <row r="62" spans="1:16" ht="36" x14ac:dyDescent="0.25">
      <c r="A62" s="200" t="s">
        <v>2294</v>
      </c>
      <c r="B62" s="200" t="s">
        <v>15</v>
      </c>
      <c r="C62" s="49" t="s">
        <v>2299</v>
      </c>
      <c r="D62" s="49" t="s">
        <v>17</v>
      </c>
      <c r="E62" s="49" t="s">
        <v>2300</v>
      </c>
      <c r="F62" s="44" t="s">
        <v>272</v>
      </c>
      <c r="G62" s="49" t="s">
        <v>1731</v>
      </c>
      <c r="H62" s="44" t="s">
        <v>21</v>
      </c>
      <c r="I62" s="49" t="s">
        <v>3633</v>
      </c>
      <c r="J62" s="49" t="s">
        <v>105</v>
      </c>
      <c r="K62" s="44" t="s">
        <v>23</v>
      </c>
      <c r="L62" s="44" t="s">
        <v>106</v>
      </c>
      <c r="M62" s="202" t="s">
        <v>106</v>
      </c>
      <c r="N62" s="198"/>
      <c r="O62" s="198" t="s">
        <v>2301</v>
      </c>
      <c r="P62" s="197"/>
    </row>
    <row r="63" spans="1:16" ht="25" customHeight="1" x14ac:dyDescent="0.25">
      <c r="A63" s="200" t="s">
        <v>2294</v>
      </c>
      <c r="B63" s="200" t="s">
        <v>15</v>
      </c>
      <c r="C63" s="49" t="s">
        <v>2302</v>
      </c>
      <c r="D63" s="49" t="s">
        <v>721</v>
      </c>
      <c r="E63" s="49" t="s">
        <v>1534</v>
      </c>
      <c r="F63" s="44" t="s">
        <v>2303</v>
      </c>
      <c r="G63" s="49" t="s">
        <v>2304</v>
      </c>
      <c r="H63" s="44" t="s">
        <v>36</v>
      </c>
      <c r="I63" s="49" t="s">
        <v>3279</v>
      </c>
      <c r="J63" s="49" t="s">
        <v>596</v>
      </c>
      <c r="K63" s="44" t="s">
        <v>23</v>
      </c>
      <c r="L63" s="44" t="s">
        <v>282</v>
      </c>
      <c r="M63" s="202" t="s">
        <v>106</v>
      </c>
      <c r="N63" s="198"/>
      <c r="O63" s="198" t="s">
        <v>2301</v>
      </c>
      <c r="P63" s="197"/>
    </row>
    <row r="64" spans="1:16" ht="36" x14ac:dyDescent="0.25">
      <c r="A64" s="55" t="s">
        <v>2305</v>
      </c>
      <c r="B64" s="55" t="s">
        <v>15</v>
      </c>
      <c r="C64" s="49" t="s">
        <v>2306</v>
      </c>
      <c r="D64" s="49" t="s">
        <v>17</v>
      </c>
      <c r="E64" s="49" t="s">
        <v>2307</v>
      </c>
      <c r="F64" s="44" t="s">
        <v>98</v>
      </c>
      <c r="G64" s="49" t="s">
        <v>2308</v>
      </c>
      <c r="H64" s="44" t="s">
        <v>21</v>
      </c>
      <c r="I64" s="49" t="s">
        <v>3634</v>
      </c>
      <c r="J64" s="49" t="s">
        <v>105</v>
      </c>
      <c r="K64" s="44" t="s">
        <v>23</v>
      </c>
      <c r="L64" s="44" t="s">
        <v>106</v>
      </c>
      <c r="M64" s="97">
        <v>30</v>
      </c>
      <c r="N64" s="78">
        <f>30</f>
        <v>30</v>
      </c>
      <c r="O64" s="78">
        <v>0</v>
      </c>
      <c r="P64" s="50"/>
    </row>
    <row r="65" spans="1:16" ht="25" customHeight="1" x14ac:dyDescent="0.25">
      <c r="A65" s="199" t="s">
        <v>2309</v>
      </c>
      <c r="B65" s="199" t="s">
        <v>100</v>
      </c>
      <c r="C65" s="49" t="s">
        <v>2310</v>
      </c>
      <c r="D65" s="49" t="s">
        <v>121</v>
      </c>
      <c r="E65" s="49" t="s">
        <v>902</v>
      </c>
      <c r="F65" s="44" t="s">
        <v>1004</v>
      </c>
      <c r="G65" s="49" t="s">
        <v>2286</v>
      </c>
      <c r="H65" s="44" t="s">
        <v>21</v>
      </c>
      <c r="I65" s="49" t="s">
        <v>3338</v>
      </c>
      <c r="J65" s="49" t="s">
        <v>124</v>
      </c>
      <c r="K65" s="44" t="s">
        <v>133</v>
      </c>
      <c r="L65" s="44" t="s">
        <v>23</v>
      </c>
      <c r="M65" s="201">
        <v>20</v>
      </c>
      <c r="N65" s="176">
        <f>46+48</f>
        <v>94</v>
      </c>
      <c r="O65" s="176">
        <v>48</v>
      </c>
      <c r="P65" s="197"/>
    </row>
    <row r="66" spans="1:16" ht="25" customHeight="1" x14ac:dyDescent="0.25">
      <c r="A66" s="200" t="s">
        <v>2309</v>
      </c>
      <c r="B66" s="200" t="s">
        <v>100</v>
      </c>
      <c r="C66" s="49" t="s">
        <v>2311</v>
      </c>
      <c r="D66" s="49" t="s">
        <v>121</v>
      </c>
      <c r="E66" s="49" t="s">
        <v>902</v>
      </c>
      <c r="F66" s="44" t="s">
        <v>322</v>
      </c>
      <c r="G66" s="49" t="s">
        <v>2286</v>
      </c>
      <c r="H66" s="44" t="s">
        <v>21</v>
      </c>
      <c r="I66" s="49" t="s">
        <v>3631</v>
      </c>
      <c r="J66" s="49" t="s">
        <v>124</v>
      </c>
      <c r="K66" s="44" t="s">
        <v>698</v>
      </c>
      <c r="L66" s="44" t="s">
        <v>23</v>
      </c>
      <c r="M66" s="202" t="s">
        <v>24</v>
      </c>
      <c r="N66" s="198"/>
      <c r="O66" s="198" t="s">
        <v>2312</v>
      </c>
      <c r="P66" s="197"/>
    </row>
    <row r="67" spans="1:16" ht="25" customHeight="1" x14ac:dyDescent="0.25">
      <c r="A67" s="200" t="s">
        <v>2309</v>
      </c>
      <c r="B67" s="200" t="s">
        <v>100</v>
      </c>
      <c r="C67" s="49" t="s">
        <v>2225</v>
      </c>
      <c r="D67" s="49" t="s">
        <v>26</v>
      </c>
      <c r="E67" s="49" t="s">
        <v>2313</v>
      </c>
      <c r="F67" s="44" t="s">
        <v>397</v>
      </c>
      <c r="G67" s="49" t="s">
        <v>2227</v>
      </c>
      <c r="H67" s="44" t="s">
        <v>845</v>
      </c>
      <c r="I67" s="49" t="s">
        <v>3210</v>
      </c>
      <c r="J67" s="49" t="s">
        <v>474</v>
      </c>
      <c r="K67" s="44" t="s">
        <v>23</v>
      </c>
      <c r="L67" s="44" t="s">
        <v>274</v>
      </c>
      <c r="M67" s="202" t="s">
        <v>24</v>
      </c>
      <c r="N67" s="198"/>
      <c r="O67" s="198" t="s">
        <v>2312</v>
      </c>
      <c r="P67" s="197"/>
    </row>
    <row r="68" spans="1:16" ht="25" customHeight="1" x14ac:dyDescent="0.25">
      <c r="A68" s="200" t="s">
        <v>2309</v>
      </c>
      <c r="B68" s="200" t="s">
        <v>100</v>
      </c>
      <c r="C68" s="49" t="s">
        <v>2314</v>
      </c>
      <c r="D68" s="49" t="s">
        <v>26</v>
      </c>
      <c r="E68" s="49" t="s">
        <v>53</v>
      </c>
      <c r="F68" s="44" t="s">
        <v>1171</v>
      </c>
      <c r="G68" s="49" t="s">
        <v>2315</v>
      </c>
      <c r="H68" s="44" t="s">
        <v>62</v>
      </c>
      <c r="I68" s="49" t="s">
        <v>3210</v>
      </c>
      <c r="J68" s="49" t="s">
        <v>474</v>
      </c>
      <c r="K68" s="44" t="s">
        <v>23</v>
      </c>
      <c r="L68" s="44" t="s">
        <v>205</v>
      </c>
      <c r="M68" s="202" t="s">
        <v>24</v>
      </c>
      <c r="N68" s="198"/>
      <c r="O68" s="198" t="s">
        <v>2312</v>
      </c>
      <c r="P68" s="197"/>
    </row>
    <row r="69" spans="1:16" ht="25" customHeight="1" x14ac:dyDescent="0.25">
      <c r="A69" s="200"/>
      <c r="B69" s="200"/>
      <c r="C69" s="49" t="s">
        <v>2316</v>
      </c>
      <c r="D69" s="49" t="s">
        <v>26</v>
      </c>
      <c r="E69" s="49" t="s">
        <v>2134</v>
      </c>
      <c r="F69" s="44" t="s">
        <v>833</v>
      </c>
      <c r="G69" s="49" t="s">
        <v>2317</v>
      </c>
      <c r="H69" s="44" t="s">
        <v>153</v>
      </c>
      <c r="I69" s="49" t="s">
        <v>3210</v>
      </c>
      <c r="J69" s="49" t="s">
        <v>72</v>
      </c>
      <c r="K69" s="44" t="s">
        <v>154</v>
      </c>
      <c r="L69" s="44" t="s">
        <v>23</v>
      </c>
      <c r="M69" s="202"/>
      <c r="N69" s="198"/>
      <c r="O69" s="198"/>
      <c r="P69" s="197"/>
    </row>
    <row r="70" spans="1:16" ht="25" customHeight="1" x14ac:dyDescent="0.25">
      <c r="A70" s="200"/>
      <c r="B70" s="200"/>
      <c r="C70" s="49" t="s">
        <v>2318</v>
      </c>
      <c r="D70" s="49" t="s">
        <v>17</v>
      </c>
      <c r="E70" s="49" t="s">
        <v>136</v>
      </c>
      <c r="F70" s="44" t="s">
        <v>19</v>
      </c>
      <c r="G70" s="49" t="s">
        <v>339</v>
      </c>
      <c r="H70" s="44" t="s">
        <v>21</v>
      </c>
      <c r="I70" s="49" t="s">
        <v>3295</v>
      </c>
      <c r="J70" s="49" t="s">
        <v>138</v>
      </c>
      <c r="K70" s="44" t="s">
        <v>133</v>
      </c>
      <c r="L70" s="44" t="s">
        <v>23</v>
      </c>
      <c r="M70" s="202"/>
      <c r="N70" s="198"/>
      <c r="O70" s="198"/>
      <c r="P70" s="197"/>
    </row>
    <row r="71" spans="1:16" ht="25" customHeight="1" x14ac:dyDescent="0.25">
      <c r="A71" s="199" t="s">
        <v>2319</v>
      </c>
      <c r="B71" s="199" t="s">
        <v>100</v>
      </c>
      <c r="C71" s="49" t="s">
        <v>2320</v>
      </c>
      <c r="D71" s="49" t="s">
        <v>17</v>
      </c>
      <c r="E71" s="49" t="s">
        <v>2321</v>
      </c>
      <c r="F71" s="44" t="s">
        <v>89</v>
      </c>
      <c r="G71" s="49" t="s">
        <v>2322</v>
      </c>
      <c r="H71" s="44" t="s">
        <v>21</v>
      </c>
      <c r="I71" s="49" t="s">
        <v>3285</v>
      </c>
      <c r="J71" s="49" t="s">
        <v>91</v>
      </c>
      <c r="K71" s="44" t="s">
        <v>92</v>
      </c>
      <c r="L71" s="44" t="s">
        <v>23</v>
      </c>
      <c r="M71" s="201">
        <v>20</v>
      </c>
      <c r="N71" s="176">
        <v>21</v>
      </c>
      <c r="O71" s="176">
        <v>0</v>
      </c>
      <c r="P71" s="197"/>
    </row>
    <row r="72" spans="1:16" ht="25" customHeight="1" x14ac:dyDescent="0.25">
      <c r="A72" s="200" t="s">
        <v>2319</v>
      </c>
      <c r="B72" s="200" t="s">
        <v>100</v>
      </c>
      <c r="C72" s="49" t="s">
        <v>2253</v>
      </c>
      <c r="D72" s="49" t="s">
        <v>3635</v>
      </c>
      <c r="E72" s="49" t="s">
        <v>2254</v>
      </c>
      <c r="F72" s="44" t="s">
        <v>1314</v>
      </c>
      <c r="G72" s="49" t="s">
        <v>2255</v>
      </c>
      <c r="H72" s="44" t="s">
        <v>442</v>
      </c>
      <c r="I72" s="49" t="s">
        <v>3210</v>
      </c>
      <c r="J72" s="49" t="s">
        <v>149</v>
      </c>
      <c r="K72" s="44" t="s">
        <v>591</v>
      </c>
      <c r="L72" s="44" t="s">
        <v>23</v>
      </c>
      <c r="M72" s="202"/>
      <c r="N72" s="198"/>
      <c r="O72" s="198" t="s">
        <v>23</v>
      </c>
      <c r="P72" s="197"/>
    </row>
    <row r="73" spans="1:16" ht="25" customHeight="1" x14ac:dyDescent="0.25">
      <c r="A73" s="200" t="s">
        <v>2319</v>
      </c>
      <c r="B73" s="200" t="s">
        <v>100</v>
      </c>
      <c r="C73" s="49" t="s">
        <v>2323</v>
      </c>
      <c r="D73" s="49" t="s">
        <v>26</v>
      </c>
      <c r="E73" s="49" t="s">
        <v>2324</v>
      </c>
      <c r="F73" s="44" t="s">
        <v>28</v>
      </c>
      <c r="G73" s="49" t="s">
        <v>2325</v>
      </c>
      <c r="H73" s="44" t="s">
        <v>21</v>
      </c>
      <c r="I73" s="49" t="s">
        <v>3210</v>
      </c>
      <c r="J73" s="49" t="s">
        <v>149</v>
      </c>
      <c r="K73" s="44" t="s">
        <v>92</v>
      </c>
      <c r="L73" s="44" t="s">
        <v>23</v>
      </c>
      <c r="M73" s="205"/>
      <c r="N73" s="177"/>
      <c r="O73" s="177" t="s">
        <v>23</v>
      </c>
      <c r="P73" s="197"/>
    </row>
    <row r="74" spans="1:16" ht="25" customHeight="1" x14ac:dyDescent="0.25">
      <c r="A74" s="199" t="s">
        <v>2326</v>
      </c>
      <c r="B74" s="199" t="s">
        <v>2327</v>
      </c>
      <c r="C74" s="49" t="s">
        <v>2328</v>
      </c>
      <c r="D74" s="49" t="s">
        <v>17</v>
      </c>
      <c r="E74" s="49" t="s">
        <v>2329</v>
      </c>
      <c r="F74" s="44" t="s">
        <v>19</v>
      </c>
      <c r="G74" s="49" t="s">
        <v>2330</v>
      </c>
      <c r="H74" s="44" t="s">
        <v>21</v>
      </c>
      <c r="I74" s="49" t="s">
        <v>3295</v>
      </c>
      <c r="J74" s="49" t="s">
        <v>91</v>
      </c>
      <c r="K74" s="44" t="s">
        <v>92</v>
      </c>
      <c r="L74" s="44" t="s">
        <v>23</v>
      </c>
      <c r="M74" s="201">
        <v>20</v>
      </c>
      <c r="N74" s="176">
        <v>20</v>
      </c>
      <c r="O74" s="176">
        <v>0</v>
      </c>
      <c r="P74" s="197"/>
    </row>
    <row r="75" spans="1:16" ht="36" x14ac:dyDescent="0.25">
      <c r="A75" s="200" t="s">
        <v>2326</v>
      </c>
      <c r="B75" s="200" t="s">
        <v>2327</v>
      </c>
      <c r="C75" s="49" t="s">
        <v>2331</v>
      </c>
      <c r="D75" s="49" t="s">
        <v>17</v>
      </c>
      <c r="E75" s="49" t="s">
        <v>2321</v>
      </c>
      <c r="F75" s="44" t="s">
        <v>95</v>
      </c>
      <c r="G75" s="49" t="s">
        <v>2332</v>
      </c>
      <c r="H75" s="44" t="s">
        <v>21</v>
      </c>
      <c r="I75" s="49" t="s">
        <v>3295</v>
      </c>
      <c r="J75" s="49" t="s">
        <v>91</v>
      </c>
      <c r="K75" s="44" t="s">
        <v>92</v>
      </c>
      <c r="L75" s="44" t="s">
        <v>23</v>
      </c>
      <c r="M75" s="205" t="s">
        <v>24</v>
      </c>
      <c r="N75" s="177"/>
      <c r="O75" s="177" t="s">
        <v>23</v>
      </c>
      <c r="P75" s="197"/>
    </row>
    <row r="76" spans="1:16" ht="25" customHeight="1" x14ac:dyDescent="0.25">
      <c r="A76" s="199" t="s">
        <v>2333</v>
      </c>
      <c r="B76" s="199" t="s">
        <v>2334</v>
      </c>
      <c r="C76" s="49" t="s">
        <v>2335</v>
      </c>
      <c r="D76" s="49" t="s">
        <v>26</v>
      </c>
      <c r="E76" s="49" t="s">
        <v>656</v>
      </c>
      <c r="F76" s="44" t="s">
        <v>28</v>
      </c>
      <c r="G76" s="49" t="s">
        <v>2336</v>
      </c>
      <c r="H76" s="44" t="s">
        <v>153</v>
      </c>
      <c r="I76" s="49" t="s">
        <v>3251</v>
      </c>
      <c r="J76" s="49" t="s">
        <v>31</v>
      </c>
      <c r="K76" s="44" t="s">
        <v>244</v>
      </c>
      <c r="L76" s="44" t="s">
        <v>23</v>
      </c>
      <c r="M76" s="201">
        <v>30</v>
      </c>
      <c r="N76" s="176">
        <f>2.75+30</f>
        <v>32.75</v>
      </c>
      <c r="O76" s="176">
        <v>2.75</v>
      </c>
      <c r="P76" s="197"/>
    </row>
    <row r="77" spans="1:16" ht="36" x14ac:dyDescent="0.25">
      <c r="A77" s="200"/>
      <c r="B77" s="200"/>
      <c r="C77" s="49" t="s">
        <v>2337</v>
      </c>
      <c r="D77" s="49" t="s">
        <v>17</v>
      </c>
      <c r="E77" s="49" t="s">
        <v>2338</v>
      </c>
      <c r="F77" s="44" t="s">
        <v>95</v>
      </c>
      <c r="G77" s="49" t="s">
        <v>2339</v>
      </c>
      <c r="H77" s="44" t="s">
        <v>21</v>
      </c>
      <c r="I77" s="49" t="s">
        <v>3257</v>
      </c>
      <c r="J77" s="49" t="s">
        <v>105</v>
      </c>
      <c r="K77" s="44" t="s">
        <v>23</v>
      </c>
      <c r="L77" s="44" t="s">
        <v>106</v>
      </c>
      <c r="M77" s="202"/>
      <c r="N77" s="198"/>
      <c r="O77" s="198"/>
      <c r="P77" s="197"/>
    </row>
    <row r="78" spans="1:16" ht="25" customHeight="1" x14ac:dyDescent="0.25">
      <c r="A78" s="199" t="s">
        <v>2340</v>
      </c>
      <c r="B78" s="199" t="s">
        <v>2341</v>
      </c>
      <c r="C78" s="49" t="s">
        <v>2288</v>
      </c>
      <c r="D78" s="49" t="s">
        <v>26</v>
      </c>
      <c r="E78" s="49" t="s">
        <v>53</v>
      </c>
      <c r="F78" s="44" t="s">
        <v>2342</v>
      </c>
      <c r="G78" s="49" t="s">
        <v>2207</v>
      </c>
      <c r="H78" s="44" t="s">
        <v>50</v>
      </c>
      <c r="I78" s="49" t="s">
        <v>3214</v>
      </c>
      <c r="J78" s="49" t="s">
        <v>72</v>
      </c>
      <c r="K78" s="44" t="s">
        <v>267</v>
      </c>
      <c r="L78" s="44" t="s">
        <v>23</v>
      </c>
      <c r="M78" s="201">
        <v>30</v>
      </c>
      <c r="N78" s="176">
        <v>79</v>
      </c>
      <c r="O78" s="176">
        <v>35</v>
      </c>
      <c r="P78" s="197"/>
    </row>
    <row r="79" spans="1:16" ht="25" customHeight="1" x14ac:dyDescent="0.25">
      <c r="A79" s="200" t="s">
        <v>2340</v>
      </c>
      <c r="B79" s="200" t="s">
        <v>2341</v>
      </c>
      <c r="C79" s="49" t="s">
        <v>2343</v>
      </c>
      <c r="D79" s="49" t="s">
        <v>26</v>
      </c>
      <c r="E79" s="49" t="s">
        <v>2344</v>
      </c>
      <c r="F79" s="44" t="s">
        <v>1373</v>
      </c>
      <c r="G79" s="49" t="s">
        <v>2345</v>
      </c>
      <c r="H79" s="44" t="s">
        <v>21</v>
      </c>
      <c r="I79" s="49" t="s">
        <v>3270</v>
      </c>
      <c r="J79" s="49" t="s">
        <v>31</v>
      </c>
      <c r="K79" s="44" t="s">
        <v>133</v>
      </c>
      <c r="L79" s="44" t="s">
        <v>23</v>
      </c>
      <c r="M79" s="202" t="s">
        <v>106</v>
      </c>
      <c r="N79" s="198"/>
      <c r="O79" s="198" t="s">
        <v>2204</v>
      </c>
      <c r="P79" s="197"/>
    </row>
    <row r="80" spans="1:16" ht="36" x14ac:dyDescent="0.25">
      <c r="A80" s="200" t="s">
        <v>2340</v>
      </c>
      <c r="B80" s="200" t="s">
        <v>2341</v>
      </c>
      <c r="C80" s="49" t="s">
        <v>2346</v>
      </c>
      <c r="D80" s="49" t="s">
        <v>17</v>
      </c>
      <c r="E80" s="49" t="s">
        <v>2347</v>
      </c>
      <c r="F80" s="44" t="s">
        <v>98</v>
      </c>
      <c r="G80" s="49" t="s">
        <v>2348</v>
      </c>
      <c r="H80" s="44" t="s">
        <v>21</v>
      </c>
      <c r="I80" s="49" t="s">
        <v>3295</v>
      </c>
      <c r="J80" s="49" t="s">
        <v>91</v>
      </c>
      <c r="K80" s="44" t="s">
        <v>92</v>
      </c>
      <c r="L80" s="44" t="s">
        <v>23</v>
      </c>
      <c r="M80" s="202" t="s">
        <v>106</v>
      </c>
      <c r="N80" s="198"/>
      <c r="O80" s="198" t="s">
        <v>2204</v>
      </c>
      <c r="P80" s="197"/>
    </row>
    <row r="81" spans="1:16" ht="25" customHeight="1" x14ac:dyDescent="0.25">
      <c r="A81" s="200" t="s">
        <v>2340</v>
      </c>
      <c r="B81" s="200" t="s">
        <v>2341</v>
      </c>
      <c r="C81" s="49" t="s">
        <v>2349</v>
      </c>
      <c r="D81" s="49" t="s">
        <v>17</v>
      </c>
      <c r="E81" s="49" t="s">
        <v>2350</v>
      </c>
      <c r="F81" s="44" t="s">
        <v>98</v>
      </c>
      <c r="G81" s="49" t="s">
        <v>2351</v>
      </c>
      <c r="H81" s="44" t="s">
        <v>21</v>
      </c>
      <c r="I81" s="49" t="s">
        <v>3205</v>
      </c>
      <c r="J81" s="49" t="s">
        <v>91</v>
      </c>
      <c r="K81" s="44" t="s">
        <v>92</v>
      </c>
      <c r="L81" s="44" t="s">
        <v>23</v>
      </c>
      <c r="M81" s="202" t="s">
        <v>106</v>
      </c>
      <c r="N81" s="198"/>
      <c r="O81" s="198" t="s">
        <v>2204</v>
      </c>
      <c r="P81" s="197"/>
    </row>
    <row r="82" spans="1:16" ht="25" customHeight="1" x14ac:dyDescent="0.25">
      <c r="A82" s="200" t="s">
        <v>2340</v>
      </c>
      <c r="B82" s="200" t="s">
        <v>2341</v>
      </c>
      <c r="C82" s="49" t="s">
        <v>2343</v>
      </c>
      <c r="D82" s="49" t="s">
        <v>17</v>
      </c>
      <c r="E82" s="49" t="s">
        <v>2350</v>
      </c>
      <c r="F82" s="44" t="s">
        <v>89</v>
      </c>
      <c r="G82" s="49" t="s">
        <v>2351</v>
      </c>
      <c r="H82" s="44" t="s">
        <v>21</v>
      </c>
      <c r="I82" s="49" t="s">
        <v>3205</v>
      </c>
      <c r="J82" s="49" t="s">
        <v>91</v>
      </c>
      <c r="K82" s="44" t="s">
        <v>92</v>
      </c>
      <c r="L82" s="44" t="s">
        <v>23</v>
      </c>
      <c r="M82" s="202" t="s">
        <v>106</v>
      </c>
      <c r="N82" s="198"/>
      <c r="O82" s="198" t="s">
        <v>2204</v>
      </c>
      <c r="P82" s="197"/>
    </row>
    <row r="83" spans="1:16" ht="25" customHeight="1" x14ac:dyDescent="0.25">
      <c r="A83" s="200"/>
      <c r="B83" s="200"/>
      <c r="C83" s="49" t="s">
        <v>2352</v>
      </c>
      <c r="D83" s="49" t="s">
        <v>541</v>
      </c>
      <c r="E83" s="49" t="s">
        <v>2353</v>
      </c>
      <c r="F83" s="44" t="s">
        <v>2354</v>
      </c>
      <c r="G83" s="49" t="s">
        <v>2355</v>
      </c>
      <c r="H83" s="44" t="s">
        <v>36</v>
      </c>
      <c r="I83" s="49" t="s">
        <v>3636</v>
      </c>
      <c r="J83" s="49" t="s">
        <v>596</v>
      </c>
      <c r="K83" s="44" t="s">
        <v>23</v>
      </c>
      <c r="L83" s="44">
        <v>25.2</v>
      </c>
      <c r="M83" s="202"/>
      <c r="N83" s="198"/>
      <c r="O83" s="198"/>
      <c r="P83" s="197"/>
    </row>
    <row r="84" spans="1:16" ht="25" customHeight="1" x14ac:dyDescent="0.25">
      <c r="A84" s="200"/>
      <c r="B84" s="200"/>
      <c r="C84" s="49" t="s">
        <v>2356</v>
      </c>
      <c r="D84" s="49" t="s">
        <v>541</v>
      </c>
      <c r="E84" s="49" t="s">
        <v>2353</v>
      </c>
      <c r="F84" s="44" t="s">
        <v>2357</v>
      </c>
      <c r="G84" s="49" t="s">
        <v>2358</v>
      </c>
      <c r="H84" s="44" t="s">
        <v>30</v>
      </c>
      <c r="I84" s="49" t="s">
        <v>3637</v>
      </c>
      <c r="J84" s="49" t="s">
        <v>596</v>
      </c>
      <c r="K84" s="44" t="s">
        <v>23</v>
      </c>
      <c r="L84" s="44">
        <v>9.8000000000000007</v>
      </c>
      <c r="M84" s="202"/>
      <c r="N84" s="198"/>
      <c r="O84" s="198"/>
      <c r="P84" s="197"/>
    </row>
    <row r="85" spans="1:16" ht="25" customHeight="1" x14ac:dyDescent="0.25">
      <c r="A85" s="199" t="s">
        <v>2359</v>
      </c>
      <c r="B85" s="199" t="s">
        <v>2360</v>
      </c>
      <c r="C85" s="49" t="s">
        <v>2361</v>
      </c>
      <c r="D85" s="49" t="s">
        <v>26</v>
      </c>
      <c r="E85" s="49" t="s">
        <v>1886</v>
      </c>
      <c r="F85" s="44" t="s">
        <v>2063</v>
      </c>
      <c r="G85" s="49" t="s">
        <v>2362</v>
      </c>
      <c r="H85" s="44" t="s">
        <v>84</v>
      </c>
      <c r="I85" s="49" t="s">
        <v>3249</v>
      </c>
      <c r="J85" s="49" t="s">
        <v>31</v>
      </c>
      <c r="K85" s="44" t="s">
        <v>2363</v>
      </c>
      <c r="L85" s="44" t="s">
        <v>23</v>
      </c>
      <c r="M85" s="201">
        <v>20</v>
      </c>
      <c r="N85" s="176">
        <f>0.75+19.5</f>
        <v>20.25</v>
      </c>
      <c r="O85" s="176">
        <v>0.25</v>
      </c>
      <c r="P85" s="197"/>
    </row>
    <row r="86" spans="1:16" ht="36" x14ac:dyDescent="0.25">
      <c r="A86" s="200"/>
      <c r="B86" s="200"/>
      <c r="C86" s="49" t="s">
        <v>2364</v>
      </c>
      <c r="D86" s="49" t="s">
        <v>17</v>
      </c>
      <c r="E86" s="49" t="s">
        <v>2365</v>
      </c>
      <c r="F86" s="44" t="s">
        <v>227</v>
      </c>
      <c r="G86" s="49" t="s">
        <v>2366</v>
      </c>
      <c r="H86" s="44" t="s">
        <v>111</v>
      </c>
      <c r="I86" s="49" t="s">
        <v>3638</v>
      </c>
      <c r="J86" s="49" t="s">
        <v>105</v>
      </c>
      <c r="K86" s="44" t="s">
        <v>23</v>
      </c>
      <c r="L86" s="44" t="s">
        <v>408</v>
      </c>
      <c r="M86" s="202"/>
      <c r="N86" s="198"/>
      <c r="O86" s="198"/>
      <c r="P86" s="197"/>
    </row>
    <row r="87" spans="1:16" ht="25" customHeight="1" x14ac:dyDescent="0.25">
      <c r="A87" s="199" t="s">
        <v>2367</v>
      </c>
      <c r="B87" s="199"/>
      <c r="C87" s="49" t="s">
        <v>2368</v>
      </c>
      <c r="D87" s="49" t="s">
        <v>26</v>
      </c>
      <c r="E87" s="49" t="s">
        <v>53</v>
      </c>
      <c r="F87" s="44" t="s">
        <v>1576</v>
      </c>
      <c r="G87" s="49" t="s">
        <v>2369</v>
      </c>
      <c r="H87" s="44" t="s">
        <v>566</v>
      </c>
      <c r="I87" s="49" t="s">
        <v>3210</v>
      </c>
      <c r="J87" s="49" t="s">
        <v>474</v>
      </c>
      <c r="K87" s="44" t="s">
        <v>23</v>
      </c>
      <c r="L87" s="44" t="s">
        <v>282</v>
      </c>
      <c r="M87" s="206">
        <v>7.5</v>
      </c>
      <c r="N87" s="176">
        <f>11.75+12</f>
        <v>23.75</v>
      </c>
      <c r="O87" s="176">
        <v>12</v>
      </c>
      <c r="P87" s="197"/>
    </row>
    <row r="88" spans="1:16" ht="25" customHeight="1" x14ac:dyDescent="0.25">
      <c r="A88" s="200" t="s">
        <v>2367</v>
      </c>
      <c r="B88" s="200"/>
      <c r="C88" s="49" t="s">
        <v>2370</v>
      </c>
      <c r="D88" s="49" t="s">
        <v>26</v>
      </c>
      <c r="E88" s="49" t="s">
        <v>2371</v>
      </c>
      <c r="F88" s="44" t="s">
        <v>1576</v>
      </c>
      <c r="G88" s="49" t="s">
        <v>2372</v>
      </c>
      <c r="H88" s="44" t="s">
        <v>566</v>
      </c>
      <c r="I88" s="49" t="s">
        <v>3212</v>
      </c>
      <c r="J88" s="49" t="s">
        <v>72</v>
      </c>
      <c r="K88" s="44" t="s">
        <v>45</v>
      </c>
      <c r="L88" s="44" t="s">
        <v>23</v>
      </c>
      <c r="M88" s="207" t="s">
        <v>861</v>
      </c>
      <c r="N88" s="198"/>
      <c r="O88" s="198" t="s">
        <v>282</v>
      </c>
      <c r="P88" s="197"/>
    </row>
    <row r="89" spans="1:16" ht="25" customHeight="1" x14ac:dyDescent="0.25">
      <c r="A89" s="200" t="s">
        <v>2367</v>
      </c>
      <c r="B89" s="200"/>
      <c r="C89" s="49" t="s">
        <v>2373</v>
      </c>
      <c r="D89" s="49" t="s">
        <v>26</v>
      </c>
      <c r="E89" s="49" t="s">
        <v>48</v>
      </c>
      <c r="F89" s="44" t="s">
        <v>345</v>
      </c>
      <c r="G89" s="49" t="s">
        <v>2374</v>
      </c>
      <c r="H89" s="44" t="s">
        <v>153</v>
      </c>
      <c r="I89" s="49" t="s">
        <v>3210</v>
      </c>
      <c r="J89" s="49" t="s">
        <v>149</v>
      </c>
      <c r="K89" s="44" t="s">
        <v>342</v>
      </c>
      <c r="L89" s="44" t="s">
        <v>23</v>
      </c>
      <c r="M89" s="207" t="s">
        <v>861</v>
      </c>
      <c r="N89" s="198"/>
      <c r="O89" s="198" t="s">
        <v>282</v>
      </c>
      <c r="P89" s="197"/>
    </row>
    <row r="90" spans="1:16" ht="36" x14ac:dyDescent="0.25">
      <c r="A90" s="200" t="s">
        <v>2367</v>
      </c>
      <c r="B90" s="200"/>
      <c r="C90" s="49" t="s">
        <v>2375</v>
      </c>
      <c r="D90" s="49" t="s">
        <v>26</v>
      </c>
      <c r="E90" s="49" t="s">
        <v>48</v>
      </c>
      <c r="F90" s="44" t="s">
        <v>345</v>
      </c>
      <c r="G90" s="49" t="s">
        <v>3639</v>
      </c>
      <c r="H90" s="44" t="s">
        <v>309</v>
      </c>
      <c r="I90" s="49" t="s">
        <v>3210</v>
      </c>
      <c r="J90" s="49" t="s">
        <v>149</v>
      </c>
      <c r="K90" s="44" t="s">
        <v>2256</v>
      </c>
      <c r="L90" s="44" t="s">
        <v>23</v>
      </c>
      <c r="M90" s="207" t="s">
        <v>861</v>
      </c>
      <c r="N90" s="198"/>
      <c r="O90" s="198" t="s">
        <v>282</v>
      </c>
      <c r="P90" s="197"/>
    </row>
    <row r="91" spans="1:16" ht="25" customHeight="1" x14ac:dyDescent="0.25">
      <c r="A91" s="200" t="s">
        <v>2367</v>
      </c>
      <c r="B91" s="200"/>
      <c r="C91" s="49" t="s">
        <v>2361</v>
      </c>
      <c r="D91" s="49" t="s">
        <v>26</v>
      </c>
      <c r="E91" s="49" t="s">
        <v>48</v>
      </c>
      <c r="F91" s="44" t="s">
        <v>631</v>
      </c>
      <c r="G91" s="49" t="s">
        <v>2362</v>
      </c>
      <c r="H91" s="44" t="s">
        <v>153</v>
      </c>
      <c r="I91" s="49" t="s">
        <v>3210</v>
      </c>
      <c r="J91" s="49" t="s">
        <v>31</v>
      </c>
      <c r="K91" s="44" t="s">
        <v>244</v>
      </c>
      <c r="L91" s="44" t="s">
        <v>23</v>
      </c>
      <c r="M91" s="208" t="s">
        <v>861</v>
      </c>
      <c r="N91" s="177"/>
      <c r="O91" s="177" t="s">
        <v>282</v>
      </c>
      <c r="P91" s="197"/>
    </row>
    <row r="92" spans="1:16" ht="25" customHeight="1" x14ac:dyDescent="0.25">
      <c r="A92" s="199" t="s">
        <v>2376</v>
      </c>
      <c r="B92" s="199" t="s">
        <v>100</v>
      </c>
      <c r="C92" s="49" t="s">
        <v>2377</v>
      </c>
      <c r="D92" s="49" t="s">
        <v>17</v>
      </c>
      <c r="E92" s="49" t="s">
        <v>2378</v>
      </c>
      <c r="F92" s="44" t="s">
        <v>95</v>
      </c>
      <c r="G92" s="49" t="s">
        <v>2379</v>
      </c>
      <c r="H92" s="44" t="s">
        <v>21</v>
      </c>
      <c r="I92" s="49" t="s">
        <v>3208</v>
      </c>
      <c r="J92" s="49" t="s">
        <v>91</v>
      </c>
      <c r="K92" s="44" t="s">
        <v>92</v>
      </c>
      <c r="L92" s="44" t="s">
        <v>23</v>
      </c>
      <c r="M92" s="201">
        <v>20</v>
      </c>
      <c r="N92" s="176">
        <f>10+30</f>
        <v>40</v>
      </c>
      <c r="O92" s="176">
        <v>20</v>
      </c>
      <c r="P92" s="197"/>
    </row>
    <row r="93" spans="1:16" ht="36" x14ac:dyDescent="0.25">
      <c r="A93" s="200" t="s">
        <v>2376</v>
      </c>
      <c r="B93" s="200" t="s">
        <v>100</v>
      </c>
      <c r="C93" s="49" t="s">
        <v>2380</v>
      </c>
      <c r="D93" s="49" t="s">
        <v>17</v>
      </c>
      <c r="E93" s="49" t="s">
        <v>2381</v>
      </c>
      <c r="F93" s="44" t="s">
        <v>19</v>
      </c>
      <c r="G93" s="49" t="s">
        <v>2382</v>
      </c>
      <c r="H93" s="44" t="s">
        <v>21</v>
      </c>
      <c r="I93" s="49" t="s">
        <v>3208</v>
      </c>
      <c r="J93" s="49" t="s">
        <v>105</v>
      </c>
      <c r="K93" s="44" t="s">
        <v>23</v>
      </c>
      <c r="L93" s="44" t="s">
        <v>106</v>
      </c>
      <c r="M93" s="205" t="s">
        <v>24</v>
      </c>
      <c r="N93" s="177"/>
      <c r="O93" s="177" t="s">
        <v>24</v>
      </c>
      <c r="P93" s="197"/>
    </row>
    <row r="94" spans="1:16" ht="25" customHeight="1" x14ac:dyDescent="0.25">
      <c r="A94" s="199" t="s">
        <v>2383</v>
      </c>
      <c r="B94" s="199" t="s">
        <v>100</v>
      </c>
      <c r="C94" s="49" t="s">
        <v>2384</v>
      </c>
      <c r="D94" s="49" t="s">
        <v>121</v>
      </c>
      <c r="E94" s="49" t="s">
        <v>902</v>
      </c>
      <c r="F94" s="44" t="s">
        <v>1548</v>
      </c>
      <c r="G94" s="49" t="s">
        <v>2286</v>
      </c>
      <c r="H94" s="44" t="s">
        <v>21</v>
      </c>
      <c r="I94" s="49" t="s">
        <v>3338</v>
      </c>
      <c r="J94" s="49" t="s">
        <v>124</v>
      </c>
      <c r="K94" s="44" t="s">
        <v>133</v>
      </c>
      <c r="L94" s="44" t="s">
        <v>23</v>
      </c>
      <c r="M94" s="201">
        <v>20</v>
      </c>
      <c r="N94" s="176">
        <v>32</v>
      </c>
      <c r="O94" s="176">
        <v>0</v>
      </c>
      <c r="P94" s="197"/>
    </row>
    <row r="95" spans="1:16" ht="25" customHeight="1" x14ac:dyDescent="0.25">
      <c r="A95" s="200" t="s">
        <v>2383</v>
      </c>
      <c r="B95" s="200" t="s">
        <v>100</v>
      </c>
      <c r="C95" s="49" t="s">
        <v>2208</v>
      </c>
      <c r="D95" s="49" t="s">
        <v>26</v>
      </c>
      <c r="E95" s="49" t="s">
        <v>48</v>
      </c>
      <c r="F95" s="44" t="s">
        <v>345</v>
      </c>
      <c r="G95" s="49" t="s">
        <v>2210</v>
      </c>
      <c r="H95" s="44" t="s">
        <v>84</v>
      </c>
      <c r="I95" s="49" t="s">
        <v>3249</v>
      </c>
      <c r="J95" s="49" t="s">
        <v>149</v>
      </c>
      <c r="K95" s="44" t="s">
        <v>295</v>
      </c>
      <c r="L95" s="44" t="s">
        <v>23</v>
      </c>
      <c r="M95" s="202" t="s">
        <v>24</v>
      </c>
      <c r="N95" s="198"/>
      <c r="O95" s="198" t="s">
        <v>23</v>
      </c>
      <c r="P95" s="197"/>
    </row>
    <row r="96" spans="1:16" ht="25" customHeight="1" x14ac:dyDescent="0.25">
      <c r="A96" s="200" t="s">
        <v>2383</v>
      </c>
      <c r="B96" s="200" t="s">
        <v>100</v>
      </c>
      <c r="C96" s="49" t="s">
        <v>2385</v>
      </c>
      <c r="D96" s="49" t="s">
        <v>26</v>
      </c>
      <c r="E96" s="49" t="s">
        <v>48</v>
      </c>
      <c r="F96" s="44" t="s">
        <v>345</v>
      </c>
      <c r="G96" s="49" t="s">
        <v>2386</v>
      </c>
      <c r="H96" s="44" t="s">
        <v>119</v>
      </c>
      <c r="I96" s="49" t="s">
        <v>3251</v>
      </c>
      <c r="J96" s="49" t="s">
        <v>31</v>
      </c>
      <c r="K96" s="44" t="s">
        <v>162</v>
      </c>
      <c r="L96" s="44" t="s">
        <v>23</v>
      </c>
      <c r="M96" s="202" t="s">
        <v>24</v>
      </c>
      <c r="N96" s="198"/>
      <c r="O96" s="198" t="s">
        <v>23</v>
      </c>
      <c r="P96" s="197"/>
    </row>
    <row r="97" spans="1:16" ht="25" customHeight="1" x14ac:dyDescent="0.25">
      <c r="A97" s="200" t="s">
        <v>2383</v>
      </c>
      <c r="B97" s="200" t="s">
        <v>100</v>
      </c>
      <c r="C97" s="49" t="s">
        <v>2387</v>
      </c>
      <c r="D97" s="49" t="s">
        <v>26</v>
      </c>
      <c r="E97" s="49" t="s">
        <v>48</v>
      </c>
      <c r="F97" s="44" t="s">
        <v>322</v>
      </c>
      <c r="G97" s="49" t="s">
        <v>29</v>
      </c>
      <c r="H97" s="44" t="s">
        <v>21</v>
      </c>
      <c r="I97" s="49" t="s">
        <v>3249</v>
      </c>
      <c r="J97" s="49" t="s">
        <v>31</v>
      </c>
      <c r="K97" s="44" t="s">
        <v>133</v>
      </c>
      <c r="L97" s="44" t="s">
        <v>23</v>
      </c>
      <c r="M97" s="202" t="s">
        <v>24</v>
      </c>
      <c r="N97" s="198"/>
      <c r="O97" s="198" t="s">
        <v>23</v>
      </c>
      <c r="P97" s="197"/>
    </row>
    <row r="98" spans="1:16" ht="25" customHeight="1" x14ac:dyDescent="0.25">
      <c r="A98" s="200"/>
      <c r="B98" s="200"/>
      <c r="C98" s="49" t="s">
        <v>2388</v>
      </c>
      <c r="D98" s="49" t="s">
        <v>17</v>
      </c>
      <c r="E98" s="49" t="s">
        <v>2389</v>
      </c>
      <c r="F98" s="44" t="s">
        <v>98</v>
      </c>
      <c r="G98" s="49" t="s">
        <v>2390</v>
      </c>
      <c r="H98" s="44" t="s">
        <v>21</v>
      </c>
      <c r="I98" s="49" t="s">
        <v>3208</v>
      </c>
      <c r="J98" s="49" t="s">
        <v>91</v>
      </c>
      <c r="K98" s="44" t="s">
        <v>92</v>
      </c>
      <c r="L98" s="44" t="s">
        <v>23</v>
      </c>
      <c r="M98" s="202"/>
      <c r="N98" s="198"/>
      <c r="O98" s="198"/>
      <c r="P98" s="197"/>
    </row>
    <row r="99" spans="1:16" ht="36" x14ac:dyDescent="0.25">
      <c r="A99" s="200"/>
      <c r="B99" s="200"/>
      <c r="C99" s="49" t="s">
        <v>2391</v>
      </c>
      <c r="D99" s="49" t="s">
        <v>17</v>
      </c>
      <c r="E99" s="49" t="s">
        <v>2164</v>
      </c>
      <c r="F99" s="44" t="s">
        <v>95</v>
      </c>
      <c r="G99" s="49" t="s">
        <v>2392</v>
      </c>
      <c r="H99" s="44" t="s">
        <v>21</v>
      </c>
      <c r="I99" s="49" t="s">
        <v>3208</v>
      </c>
      <c r="J99" s="49" t="s">
        <v>91</v>
      </c>
      <c r="K99" s="44" t="s">
        <v>92</v>
      </c>
      <c r="L99" s="44" t="s">
        <v>23</v>
      </c>
      <c r="M99" s="202"/>
      <c r="N99" s="198"/>
      <c r="O99" s="198"/>
      <c r="P99" s="197"/>
    </row>
    <row r="100" spans="1:16" ht="25" customHeight="1" x14ac:dyDescent="0.25">
      <c r="A100" s="199" t="s">
        <v>2393</v>
      </c>
      <c r="B100" s="199" t="s">
        <v>100</v>
      </c>
      <c r="C100" s="49" t="s">
        <v>2394</v>
      </c>
      <c r="D100" s="49" t="s">
        <v>26</v>
      </c>
      <c r="E100" s="49" t="s">
        <v>2395</v>
      </c>
      <c r="F100" s="44" t="s">
        <v>345</v>
      </c>
      <c r="G100" s="49" t="s">
        <v>2396</v>
      </c>
      <c r="H100" s="44" t="s">
        <v>67</v>
      </c>
      <c r="I100" s="49" t="s">
        <v>3251</v>
      </c>
      <c r="J100" s="49" t="s">
        <v>31</v>
      </c>
      <c r="K100" s="44" t="s">
        <v>68</v>
      </c>
      <c r="L100" s="44" t="s">
        <v>23</v>
      </c>
      <c r="M100" s="201">
        <v>20</v>
      </c>
      <c r="N100" s="176">
        <v>21.25</v>
      </c>
      <c r="O100" s="176">
        <v>0</v>
      </c>
      <c r="P100" s="197"/>
    </row>
    <row r="101" spans="1:16" ht="25" customHeight="1" x14ac:dyDescent="0.25">
      <c r="A101" s="200"/>
      <c r="B101" s="200"/>
      <c r="C101" s="49" t="s">
        <v>2397</v>
      </c>
      <c r="D101" s="49" t="s">
        <v>26</v>
      </c>
      <c r="E101" s="49" t="s">
        <v>1342</v>
      </c>
      <c r="F101" s="44" t="s">
        <v>1576</v>
      </c>
      <c r="G101" s="49" t="s">
        <v>2398</v>
      </c>
      <c r="H101" s="44" t="s">
        <v>351</v>
      </c>
      <c r="I101" s="49" t="s">
        <v>3249</v>
      </c>
      <c r="J101" s="49" t="s">
        <v>31</v>
      </c>
      <c r="K101" s="44" t="s">
        <v>68</v>
      </c>
      <c r="L101" s="44" t="s">
        <v>23</v>
      </c>
      <c r="M101" s="202"/>
      <c r="N101" s="198"/>
      <c r="O101" s="198"/>
      <c r="P101" s="197"/>
    </row>
    <row r="102" spans="1:16" ht="25" customHeight="1" x14ac:dyDescent="0.25">
      <c r="A102" s="200"/>
      <c r="B102" s="200"/>
      <c r="C102" s="49" t="s">
        <v>2399</v>
      </c>
      <c r="D102" s="49" t="s">
        <v>17</v>
      </c>
      <c r="E102" s="49" t="s">
        <v>136</v>
      </c>
      <c r="F102" s="44" t="s">
        <v>89</v>
      </c>
      <c r="G102" s="49" t="s">
        <v>907</v>
      </c>
      <c r="H102" s="44" t="s">
        <v>30</v>
      </c>
      <c r="I102" s="49" t="s">
        <v>3640</v>
      </c>
      <c r="J102" s="49" t="s">
        <v>138</v>
      </c>
      <c r="K102" s="44" t="s">
        <v>32</v>
      </c>
      <c r="L102" s="44" t="s">
        <v>23</v>
      </c>
      <c r="M102" s="202"/>
      <c r="N102" s="198"/>
      <c r="O102" s="198"/>
      <c r="P102" s="197"/>
    </row>
    <row r="103" spans="1:16" ht="25" customHeight="1" x14ac:dyDescent="0.25">
      <c r="A103" s="200" t="s">
        <v>2393</v>
      </c>
      <c r="B103" s="200" t="s">
        <v>100</v>
      </c>
      <c r="C103" s="49" t="s">
        <v>2400</v>
      </c>
      <c r="D103" s="49" t="s">
        <v>17</v>
      </c>
      <c r="E103" s="49" t="s">
        <v>256</v>
      </c>
      <c r="F103" s="44" t="s">
        <v>19</v>
      </c>
      <c r="G103" s="49" t="s">
        <v>257</v>
      </c>
      <c r="H103" s="44" t="s">
        <v>21</v>
      </c>
      <c r="I103" s="49" t="s">
        <v>3221</v>
      </c>
      <c r="J103" s="49" t="s">
        <v>91</v>
      </c>
      <c r="K103" s="44" t="s">
        <v>92</v>
      </c>
      <c r="L103" s="44" t="s">
        <v>23</v>
      </c>
      <c r="M103" s="202" t="s">
        <v>24</v>
      </c>
      <c r="N103" s="198"/>
      <c r="O103" s="198" t="s">
        <v>23</v>
      </c>
      <c r="P103" s="197"/>
    </row>
    <row r="104" spans="1:16" ht="25" customHeight="1" x14ac:dyDescent="0.25">
      <c r="A104" s="200" t="s">
        <v>2393</v>
      </c>
      <c r="B104" s="200" t="s">
        <v>100</v>
      </c>
      <c r="C104" s="49" t="s">
        <v>2401</v>
      </c>
      <c r="D104" s="49" t="s">
        <v>17</v>
      </c>
      <c r="E104" s="49" t="s">
        <v>2389</v>
      </c>
      <c r="F104" s="44" t="s">
        <v>89</v>
      </c>
      <c r="G104" s="49" t="s">
        <v>2390</v>
      </c>
      <c r="H104" s="44" t="s">
        <v>30</v>
      </c>
      <c r="I104" s="49" t="s">
        <v>3305</v>
      </c>
      <c r="J104" s="49" t="s">
        <v>91</v>
      </c>
      <c r="K104" s="44" t="s">
        <v>824</v>
      </c>
      <c r="L104" s="44" t="s">
        <v>23</v>
      </c>
      <c r="M104" s="202" t="s">
        <v>24</v>
      </c>
      <c r="N104" s="198"/>
      <c r="O104" s="198" t="s">
        <v>23</v>
      </c>
      <c r="P104" s="197"/>
    </row>
    <row r="105" spans="1:16" ht="25" customHeight="1" x14ac:dyDescent="0.25">
      <c r="A105" s="200" t="s">
        <v>2393</v>
      </c>
      <c r="B105" s="200" t="s">
        <v>100</v>
      </c>
      <c r="C105" s="49" t="s">
        <v>2402</v>
      </c>
      <c r="D105" s="49" t="s">
        <v>17</v>
      </c>
      <c r="E105" s="49" t="s">
        <v>2389</v>
      </c>
      <c r="F105" s="44" t="s">
        <v>95</v>
      </c>
      <c r="G105" s="49" t="s">
        <v>2390</v>
      </c>
      <c r="H105" s="44" t="s">
        <v>30</v>
      </c>
      <c r="I105" s="49" t="s">
        <v>3221</v>
      </c>
      <c r="J105" s="49" t="s">
        <v>91</v>
      </c>
      <c r="K105" s="44" t="s">
        <v>824</v>
      </c>
      <c r="L105" s="44" t="s">
        <v>23</v>
      </c>
      <c r="M105" s="202" t="s">
        <v>24</v>
      </c>
      <c r="N105" s="198"/>
      <c r="O105" s="198" t="s">
        <v>23</v>
      </c>
      <c r="P105" s="197"/>
    </row>
    <row r="106" spans="1:16" ht="25" customHeight="1" x14ac:dyDescent="0.25">
      <c r="A106" s="55" t="s">
        <v>2403</v>
      </c>
      <c r="B106" s="55" t="s">
        <v>15</v>
      </c>
      <c r="C106" s="49" t="s">
        <v>2404</v>
      </c>
      <c r="D106" s="49" t="s">
        <v>17</v>
      </c>
      <c r="E106" s="49" t="s">
        <v>2405</v>
      </c>
      <c r="F106" s="44" t="s">
        <v>98</v>
      </c>
      <c r="G106" s="49" t="s">
        <v>2406</v>
      </c>
      <c r="H106" s="44" t="s">
        <v>21</v>
      </c>
      <c r="I106" s="49" t="s">
        <v>3228</v>
      </c>
      <c r="J106" s="49" t="s">
        <v>771</v>
      </c>
      <c r="K106" s="44" t="s">
        <v>23</v>
      </c>
      <c r="L106" s="44" t="s">
        <v>2407</v>
      </c>
      <c r="M106" s="97">
        <v>30</v>
      </c>
      <c r="N106" s="78">
        <v>120</v>
      </c>
      <c r="O106" s="78">
        <v>90</v>
      </c>
      <c r="P106" s="50"/>
    </row>
    <row r="107" spans="1:16" ht="25" customHeight="1" x14ac:dyDescent="0.25">
      <c r="A107" s="199" t="s">
        <v>2408</v>
      </c>
      <c r="B107" s="199" t="s">
        <v>15</v>
      </c>
      <c r="C107" s="49" t="s">
        <v>2409</v>
      </c>
      <c r="D107" s="49" t="s">
        <v>17</v>
      </c>
      <c r="E107" s="49" t="s">
        <v>2389</v>
      </c>
      <c r="F107" s="44" t="s">
        <v>89</v>
      </c>
      <c r="G107" s="49" t="s">
        <v>2390</v>
      </c>
      <c r="H107" s="44" t="s">
        <v>21</v>
      </c>
      <c r="I107" s="49" t="s">
        <v>3281</v>
      </c>
      <c r="J107" s="49" t="s">
        <v>91</v>
      </c>
      <c r="K107" s="44" t="s">
        <v>92</v>
      </c>
      <c r="L107" s="44" t="s">
        <v>23</v>
      </c>
      <c r="M107" s="201">
        <v>30</v>
      </c>
      <c r="N107" s="176">
        <v>30</v>
      </c>
      <c r="O107" s="176">
        <v>0</v>
      </c>
      <c r="P107" s="197"/>
    </row>
    <row r="108" spans="1:16" ht="25" customHeight="1" x14ac:dyDescent="0.25">
      <c r="A108" s="200" t="s">
        <v>2408</v>
      </c>
      <c r="B108" s="200" t="s">
        <v>15</v>
      </c>
      <c r="C108" s="49" t="s">
        <v>2410</v>
      </c>
      <c r="D108" s="49" t="s">
        <v>17</v>
      </c>
      <c r="E108" s="49" t="s">
        <v>2164</v>
      </c>
      <c r="F108" s="44" t="s">
        <v>95</v>
      </c>
      <c r="G108" s="49" t="s">
        <v>2411</v>
      </c>
      <c r="H108" s="44" t="s">
        <v>21</v>
      </c>
      <c r="I108" s="49" t="s">
        <v>3281</v>
      </c>
      <c r="J108" s="49" t="s">
        <v>91</v>
      </c>
      <c r="K108" s="44" t="s">
        <v>92</v>
      </c>
      <c r="L108" s="44" t="s">
        <v>23</v>
      </c>
      <c r="M108" s="202" t="s">
        <v>106</v>
      </c>
      <c r="N108" s="198"/>
      <c r="O108" s="198" t="s">
        <v>23</v>
      </c>
      <c r="P108" s="197"/>
    </row>
    <row r="109" spans="1:16" ht="25" customHeight="1" x14ac:dyDescent="0.25">
      <c r="A109" s="200" t="s">
        <v>2408</v>
      </c>
      <c r="B109" s="200" t="s">
        <v>15</v>
      </c>
      <c r="C109" s="49" t="s">
        <v>2412</v>
      </c>
      <c r="D109" s="49" t="s">
        <v>17</v>
      </c>
      <c r="E109" s="49" t="s">
        <v>2389</v>
      </c>
      <c r="F109" s="44" t="s">
        <v>95</v>
      </c>
      <c r="G109" s="49" t="s">
        <v>2390</v>
      </c>
      <c r="H109" s="44" t="s">
        <v>21</v>
      </c>
      <c r="I109" s="49" t="s">
        <v>3281</v>
      </c>
      <c r="J109" s="49" t="s">
        <v>91</v>
      </c>
      <c r="K109" s="44" t="s">
        <v>92</v>
      </c>
      <c r="L109" s="44" t="s">
        <v>23</v>
      </c>
      <c r="M109" s="205" t="s">
        <v>106</v>
      </c>
      <c r="N109" s="177"/>
      <c r="O109" s="177" t="s">
        <v>23</v>
      </c>
      <c r="P109" s="197"/>
    </row>
    <row r="110" spans="1:16" ht="25" customHeight="1" x14ac:dyDescent="0.25">
      <c r="A110" s="199" t="s">
        <v>2413</v>
      </c>
      <c r="B110" s="199" t="s">
        <v>29</v>
      </c>
      <c r="C110" s="49" t="s">
        <v>2394</v>
      </c>
      <c r="D110" s="49" t="s">
        <v>26</v>
      </c>
      <c r="E110" s="49" t="s">
        <v>2414</v>
      </c>
      <c r="F110" s="44" t="s">
        <v>1604</v>
      </c>
      <c r="G110" s="49" t="s">
        <v>2396</v>
      </c>
      <c r="H110" s="44" t="s">
        <v>62</v>
      </c>
      <c r="I110" s="49" t="s">
        <v>3251</v>
      </c>
      <c r="J110" s="49" t="s">
        <v>31</v>
      </c>
      <c r="K110" s="44" t="s">
        <v>63</v>
      </c>
      <c r="L110" s="44" t="s">
        <v>23</v>
      </c>
      <c r="M110" s="201">
        <v>15</v>
      </c>
      <c r="N110" s="176">
        <v>22.45</v>
      </c>
      <c r="O110" s="176">
        <v>0</v>
      </c>
      <c r="P110" s="197"/>
    </row>
    <row r="111" spans="1:16" ht="25" customHeight="1" x14ac:dyDescent="0.25">
      <c r="A111" s="200"/>
      <c r="B111" s="200"/>
      <c r="C111" s="49" t="s">
        <v>2415</v>
      </c>
      <c r="D111" s="49" t="s">
        <v>26</v>
      </c>
      <c r="E111" s="49" t="s">
        <v>1213</v>
      </c>
      <c r="F111" s="44" t="s">
        <v>266</v>
      </c>
      <c r="G111" s="49" t="s">
        <v>2398</v>
      </c>
      <c r="H111" s="44" t="s">
        <v>50</v>
      </c>
      <c r="I111" s="49" t="s">
        <v>3210</v>
      </c>
      <c r="J111" s="49" t="s">
        <v>31</v>
      </c>
      <c r="K111" s="44" t="s">
        <v>790</v>
      </c>
      <c r="L111" s="44" t="s">
        <v>23</v>
      </c>
      <c r="M111" s="202"/>
      <c r="N111" s="198"/>
      <c r="O111" s="198"/>
      <c r="P111" s="197"/>
    </row>
    <row r="112" spans="1:16" ht="36" x14ac:dyDescent="0.25">
      <c r="A112" s="200"/>
      <c r="B112" s="200"/>
      <c r="C112" s="49" t="s">
        <v>2416</v>
      </c>
      <c r="D112" s="49" t="s">
        <v>17</v>
      </c>
      <c r="E112" s="49" t="s">
        <v>2417</v>
      </c>
      <c r="F112" s="44" t="s">
        <v>89</v>
      </c>
      <c r="G112" s="49" t="s">
        <v>2418</v>
      </c>
      <c r="H112" s="44" t="s">
        <v>21</v>
      </c>
      <c r="I112" s="49" t="s">
        <v>3548</v>
      </c>
      <c r="J112" s="49" t="s">
        <v>91</v>
      </c>
      <c r="K112" s="44" t="s">
        <v>92</v>
      </c>
      <c r="L112" s="44" t="s">
        <v>23</v>
      </c>
      <c r="M112" s="202"/>
      <c r="N112" s="198"/>
      <c r="O112" s="198"/>
      <c r="P112" s="197"/>
    </row>
    <row r="113" spans="1:16" ht="25" customHeight="1" x14ac:dyDescent="0.25">
      <c r="A113" s="200" t="s">
        <v>2413</v>
      </c>
      <c r="B113" s="200" t="s">
        <v>29</v>
      </c>
      <c r="C113" s="49" t="s">
        <v>2419</v>
      </c>
      <c r="D113" s="49" t="s">
        <v>17</v>
      </c>
      <c r="E113" s="49" t="s">
        <v>2389</v>
      </c>
      <c r="F113" s="44" t="s">
        <v>95</v>
      </c>
      <c r="G113" s="49" t="s">
        <v>2420</v>
      </c>
      <c r="H113" s="44" t="s">
        <v>111</v>
      </c>
      <c r="I113" s="49" t="s">
        <v>3205</v>
      </c>
      <c r="J113" s="49" t="s">
        <v>91</v>
      </c>
      <c r="K113" s="44" t="s">
        <v>112</v>
      </c>
      <c r="L113" s="44" t="s">
        <v>23</v>
      </c>
      <c r="M113" s="202" t="s">
        <v>233</v>
      </c>
      <c r="N113" s="198"/>
      <c r="O113" s="198" t="s">
        <v>23</v>
      </c>
      <c r="P113" s="197"/>
    </row>
    <row r="114" spans="1:16" ht="25" customHeight="1" x14ac:dyDescent="0.25">
      <c r="A114" s="200" t="s">
        <v>2413</v>
      </c>
      <c r="B114" s="200" t="s">
        <v>29</v>
      </c>
      <c r="C114" s="49" t="s">
        <v>2421</v>
      </c>
      <c r="D114" s="49" t="s">
        <v>773</v>
      </c>
      <c r="E114" s="49" t="s">
        <v>542</v>
      </c>
      <c r="F114" s="44" t="s">
        <v>311</v>
      </c>
      <c r="G114" s="49" t="s">
        <v>2230</v>
      </c>
      <c r="H114" s="44" t="s">
        <v>264</v>
      </c>
      <c r="I114" s="49" t="s">
        <v>3424</v>
      </c>
      <c r="J114" s="49" t="s">
        <v>2219</v>
      </c>
      <c r="K114" s="44">
        <v>1.2</v>
      </c>
      <c r="L114" s="44" t="s">
        <v>23</v>
      </c>
      <c r="M114" s="202" t="s">
        <v>233</v>
      </c>
      <c r="N114" s="198"/>
      <c r="O114" s="198" t="s">
        <v>23</v>
      </c>
      <c r="P114" s="197"/>
    </row>
    <row r="115" spans="1:16" ht="25" customHeight="1" x14ac:dyDescent="0.25">
      <c r="A115" s="199" t="s">
        <v>2422</v>
      </c>
      <c r="B115" s="199" t="s">
        <v>100</v>
      </c>
      <c r="C115" s="49" t="s">
        <v>2423</v>
      </c>
      <c r="D115" s="49" t="s">
        <v>26</v>
      </c>
      <c r="E115" s="49" t="s">
        <v>1769</v>
      </c>
      <c r="F115" s="44" t="s">
        <v>2424</v>
      </c>
      <c r="G115" s="49" t="s">
        <v>2425</v>
      </c>
      <c r="H115" s="44" t="s">
        <v>153</v>
      </c>
      <c r="I115" s="49" t="s">
        <v>3210</v>
      </c>
      <c r="J115" s="49" t="s">
        <v>72</v>
      </c>
      <c r="K115" s="44" t="s">
        <v>154</v>
      </c>
      <c r="L115" s="44" t="s">
        <v>23</v>
      </c>
      <c r="M115" s="201">
        <v>20</v>
      </c>
      <c r="N115" s="176">
        <v>46.5</v>
      </c>
      <c r="O115" s="176">
        <v>0</v>
      </c>
      <c r="P115" s="197"/>
    </row>
    <row r="116" spans="1:16" ht="25" customHeight="1" x14ac:dyDescent="0.25">
      <c r="A116" s="200"/>
      <c r="B116" s="200"/>
      <c r="C116" s="49" t="s">
        <v>2211</v>
      </c>
      <c r="D116" s="49" t="s">
        <v>26</v>
      </c>
      <c r="E116" s="49" t="s">
        <v>2212</v>
      </c>
      <c r="F116" s="44" t="s">
        <v>2426</v>
      </c>
      <c r="G116" s="49" t="s">
        <v>2213</v>
      </c>
      <c r="H116" s="44" t="s">
        <v>62</v>
      </c>
      <c r="I116" s="49" t="s">
        <v>3210</v>
      </c>
      <c r="J116" s="49" t="s">
        <v>72</v>
      </c>
      <c r="K116" s="44" t="s">
        <v>92</v>
      </c>
      <c r="L116" s="44" t="s">
        <v>23</v>
      </c>
      <c r="M116" s="202"/>
      <c r="N116" s="198"/>
      <c r="O116" s="198"/>
      <c r="P116" s="197"/>
    </row>
    <row r="117" spans="1:16" ht="25" customHeight="1" x14ac:dyDescent="0.25">
      <c r="A117" s="200"/>
      <c r="B117" s="200"/>
      <c r="C117" s="49" t="s">
        <v>2208</v>
      </c>
      <c r="D117" s="49" t="s">
        <v>26</v>
      </c>
      <c r="E117" s="49" t="s">
        <v>2427</v>
      </c>
      <c r="F117" s="44" t="s">
        <v>629</v>
      </c>
      <c r="G117" s="49" t="s">
        <v>2428</v>
      </c>
      <c r="H117" s="44" t="s">
        <v>153</v>
      </c>
      <c r="I117" s="49" t="s">
        <v>3210</v>
      </c>
      <c r="J117" s="49" t="s">
        <v>149</v>
      </c>
      <c r="K117" s="44" t="s">
        <v>342</v>
      </c>
      <c r="L117" s="44" t="s">
        <v>23</v>
      </c>
      <c r="M117" s="202"/>
      <c r="N117" s="198"/>
      <c r="O117" s="198"/>
      <c r="P117" s="197"/>
    </row>
    <row r="118" spans="1:16" ht="25" customHeight="1" x14ac:dyDescent="0.25">
      <c r="A118" s="200"/>
      <c r="B118" s="200"/>
      <c r="C118" s="49" t="s">
        <v>2429</v>
      </c>
      <c r="D118" s="49" t="s">
        <v>17</v>
      </c>
      <c r="E118" s="49" t="s">
        <v>2430</v>
      </c>
      <c r="F118" s="44" t="s">
        <v>109</v>
      </c>
      <c r="G118" s="49" t="s">
        <v>2431</v>
      </c>
      <c r="H118" s="44" t="s">
        <v>21</v>
      </c>
      <c r="I118" s="49" t="s">
        <v>3641</v>
      </c>
      <c r="J118" s="49" t="s">
        <v>91</v>
      </c>
      <c r="K118" s="44" t="s">
        <v>92</v>
      </c>
      <c r="L118" s="44" t="s">
        <v>23</v>
      </c>
      <c r="M118" s="202"/>
      <c r="N118" s="198"/>
      <c r="O118" s="198"/>
      <c r="P118" s="197"/>
    </row>
    <row r="119" spans="1:16" ht="25" customHeight="1" x14ac:dyDescent="0.25">
      <c r="A119" s="200" t="s">
        <v>2422</v>
      </c>
      <c r="B119" s="200" t="s">
        <v>100</v>
      </c>
      <c r="C119" s="49" t="s">
        <v>2228</v>
      </c>
      <c r="D119" s="49" t="s">
        <v>773</v>
      </c>
      <c r="E119" s="49" t="s">
        <v>542</v>
      </c>
      <c r="F119" s="44" t="s">
        <v>2217</v>
      </c>
      <c r="G119" s="49" t="s">
        <v>2230</v>
      </c>
      <c r="H119" s="44" t="s">
        <v>442</v>
      </c>
      <c r="I119" s="49" t="s">
        <v>3424</v>
      </c>
      <c r="J119" s="49" t="s">
        <v>2219</v>
      </c>
      <c r="K119" s="44" t="s">
        <v>92</v>
      </c>
      <c r="L119" s="44" t="s">
        <v>23</v>
      </c>
      <c r="M119" s="202" t="s">
        <v>24</v>
      </c>
      <c r="N119" s="198"/>
      <c r="O119" s="198" t="s">
        <v>23</v>
      </c>
      <c r="P119" s="197"/>
    </row>
    <row r="120" spans="1:16" ht="25" customHeight="1" x14ac:dyDescent="0.25">
      <c r="A120" s="199" t="s">
        <v>2432</v>
      </c>
      <c r="B120" s="199" t="s">
        <v>525</v>
      </c>
      <c r="C120" s="49" t="s">
        <v>2433</v>
      </c>
      <c r="D120" s="49" t="s">
        <v>17</v>
      </c>
      <c r="E120" s="49" t="s">
        <v>1123</v>
      </c>
      <c r="F120" s="44" t="s">
        <v>98</v>
      </c>
      <c r="G120" s="49" t="s">
        <v>131</v>
      </c>
      <c r="H120" s="44" t="s">
        <v>21</v>
      </c>
      <c r="I120" s="49" t="s">
        <v>3307</v>
      </c>
      <c r="J120" s="49" t="s">
        <v>232</v>
      </c>
      <c r="K120" s="44" t="s">
        <v>23</v>
      </c>
      <c r="L120" s="44" t="s">
        <v>233</v>
      </c>
      <c r="M120" s="201">
        <v>40</v>
      </c>
      <c r="N120" s="176">
        <v>180</v>
      </c>
      <c r="O120" s="176">
        <v>140</v>
      </c>
      <c r="P120" s="197"/>
    </row>
    <row r="121" spans="1:16" ht="25" customHeight="1" x14ac:dyDescent="0.25">
      <c r="A121" s="200" t="s">
        <v>2432</v>
      </c>
      <c r="B121" s="200" t="s">
        <v>525</v>
      </c>
      <c r="C121" s="49" t="s">
        <v>2434</v>
      </c>
      <c r="D121" s="49" t="s">
        <v>17</v>
      </c>
      <c r="E121" s="49" t="s">
        <v>1123</v>
      </c>
      <c r="F121" s="44" t="s">
        <v>272</v>
      </c>
      <c r="G121" s="49" t="s">
        <v>131</v>
      </c>
      <c r="H121" s="44" t="s">
        <v>21</v>
      </c>
      <c r="I121" s="49" t="s">
        <v>3307</v>
      </c>
      <c r="J121" s="49" t="s">
        <v>232</v>
      </c>
      <c r="K121" s="44" t="s">
        <v>23</v>
      </c>
      <c r="L121" s="44" t="s">
        <v>233</v>
      </c>
      <c r="M121" s="202" t="s">
        <v>205</v>
      </c>
      <c r="N121" s="198"/>
      <c r="O121" s="198" t="s">
        <v>2435</v>
      </c>
      <c r="P121" s="197"/>
    </row>
    <row r="122" spans="1:16" ht="25" customHeight="1" x14ac:dyDescent="0.25">
      <c r="A122" s="200" t="s">
        <v>2432</v>
      </c>
      <c r="B122" s="200" t="s">
        <v>525</v>
      </c>
      <c r="C122" s="49" t="s">
        <v>2436</v>
      </c>
      <c r="D122" s="49" t="s">
        <v>17</v>
      </c>
      <c r="E122" s="49" t="s">
        <v>1123</v>
      </c>
      <c r="F122" s="44" t="s">
        <v>89</v>
      </c>
      <c r="G122" s="49" t="s">
        <v>131</v>
      </c>
      <c r="H122" s="44" t="s">
        <v>21</v>
      </c>
      <c r="I122" s="49" t="s">
        <v>3307</v>
      </c>
      <c r="J122" s="49" t="s">
        <v>232</v>
      </c>
      <c r="K122" s="44" t="s">
        <v>23</v>
      </c>
      <c r="L122" s="44" t="s">
        <v>233</v>
      </c>
      <c r="M122" s="202" t="s">
        <v>205</v>
      </c>
      <c r="N122" s="198"/>
      <c r="O122" s="198" t="s">
        <v>2435</v>
      </c>
      <c r="P122" s="197"/>
    </row>
    <row r="123" spans="1:16" ht="25" customHeight="1" x14ac:dyDescent="0.25">
      <c r="A123" s="200" t="s">
        <v>2432</v>
      </c>
      <c r="B123" s="200" t="s">
        <v>525</v>
      </c>
      <c r="C123" s="49" t="s">
        <v>2437</v>
      </c>
      <c r="D123" s="49" t="s">
        <v>17</v>
      </c>
      <c r="E123" s="49" t="s">
        <v>1123</v>
      </c>
      <c r="F123" s="44" t="s">
        <v>98</v>
      </c>
      <c r="G123" s="49" t="s">
        <v>131</v>
      </c>
      <c r="H123" s="44" t="s">
        <v>21</v>
      </c>
      <c r="I123" s="49" t="s">
        <v>3307</v>
      </c>
      <c r="J123" s="49" t="s">
        <v>232</v>
      </c>
      <c r="K123" s="44" t="s">
        <v>23</v>
      </c>
      <c r="L123" s="44" t="s">
        <v>233</v>
      </c>
      <c r="M123" s="202" t="s">
        <v>205</v>
      </c>
      <c r="N123" s="198"/>
      <c r="O123" s="198" t="s">
        <v>2435</v>
      </c>
      <c r="P123" s="197"/>
    </row>
    <row r="124" spans="1:16" ht="25" customHeight="1" x14ac:dyDescent="0.25">
      <c r="A124" s="200" t="s">
        <v>2432</v>
      </c>
      <c r="B124" s="200" t="s">
        <v>525</v>
      </c>
      <c r="C124" s="49" t="s">
        <v>2438</v>
      </c>
      <c r="D124" s="49" t="s">
        <v>17</v>
      </c>
      <c r="E124" s="49" t="s">
        <v>1123</v>
      </c>
      <c r="F124" s="44" t="s">
        <v>214</v>
      </c>
      <c r="G124" s="49" t="s">
        <v>131</v>
      </c>
      <c r="H124" s="44" t="s">
        <v>21</v>
      </c>
      <c r="I124" s="49" t="s">
        <v>3307</v>
      </c>
      <c r="J124" s="49" t="s">
        <v>232</v>
      </c>
      <c r="K124" s="44" t="s">
        <v>23</v>
      </c>
      <c r="L124" s="44" t="s">
        <v>233</v>
      </c>
      <c r="M124" s="202" t="s">
        <v>205</v>
      </c>
      <c r="N124" s="198"/>
      <c r="O124" s="198" t="s">
        <v>2435</v>
      </c>
      <c r="P124" s="197"/>
    </row>
    <row r="125" spans="1:16" ht="25" customHeight="1" x14ac:dyDescent="0.25">
      <c r="A125" s="200" t="s">
        <v>2432</v>
      </c>
      <c r="B125" s="200" t="s">
        <v>525</v>
      </c>
      <c r="C125" s="49" t="s">
        <v>2439</v>
      </c>
      <c r="D125" s="49" t="s">
        <v>17</v>
      </c>
      <c r="E125" s="49" t="s">
        <v>1123</v>
      </c>
      <c r="F125" s="44" t="s">
        <v>103</v>
      </c>
      <c r="G125" s="49" t="s">
        <v>131</v>
      </c>
      <c r="H125" s="44" t="s">
        <v>21</v>
      </c>
      <c r="I125" s="49" t="s">
        <v>3307</v>
      </c>
      <c r="J125" s="49" t="s">
        <v>232</v>
      </c>
      <c r="K125" s="44" t="s">
        <v>23</v>
      </c>
      <c r="L125" s="44" t="s">
        <v>233</v>
      </c>
      <c r="M125" s="202" t="s">
        <v>205</v>
      </c>
      <c r="N125" s="198"/>
      <c r="O125" s="198" t="s">
        <v>2435</v>
      </c>
      <c r="P125" s="197"/>
    </row>
    <row r="126" spans="1:16" ht="25" customHeight="1" x14ac:dyDescent="0.25">
      <c r="A126" s="200"/>
      <c r="B126" s="200"/>
      <c r="C126" s="49" t="s">
        <v>2440</v>
      </c>
      <c r="D126" s="49" t="s">
        <v>17</v>
      </c>
      <c r="E126" s="49" t="s">
        <v>1123</v>
      </c>
      <c r="F126" s="44" t="s">
        <v>103</v>
      </c>
      <c r="G126" s="49" t="s">
        <v>131</v>
      </c>
      <c r="H126" s="44" t="s">
        <v>21</v>
      </c>
      <c r="I126" s="49" t="s">
        <v>3455</v>
      </c>
      <c r="J126" s="49" t="s">
        <v>232</v>
      </c>
      <c r="K126" s="44" t="s">
        <v>23</v>
      </c>
      <c r="L126" s="44" t="s">
        <v>233</v>
      </c>
      <c r="M126" s="202" t="s">
        <v>205</v>
      </c>
      <c r="N126" s="198"/>
      <c r="O126" s="198" t="s">
        <v>2435</v>
      </c>
      <c r="P126" s="197"/>
    </row>
    <row r="127" spans="1:16" ht="25" customHeight="1" x14ac:dyDescent="0.25">
      <c r="A127" s="200"/>
      <c r="B127" s="200"/>
      <c r="C127" s="49" t="s">
        <v>2441</v>
      </c>
      <c r="D127" s="49" t="s">
        <v>17</v>
      </c>
      <c r="E127" s="49" t="s">
        <v>1123</v>
      </c>
      <c r="F127" s="44" t="s">
        <v>187</v>
      </c>
      <c r="G127" s="49" t="s">
        <v>131</v>
      </c>
      <c r="H127" s="44" t="s">
        <v>21</v>
      </c>
      <c r="I127" s="49" t="s">
        <v>3307</v>
      </c>
      <c r="J127" s="49" t="s">
        <v>232</v>
      </c>
      <c r="K127" s="44" t="s">
        <v>23</v>
      </c>
      <c r="L127" s="44" t="s">
        <v>233</v>
      </c>
      <c r="M127" s="202" t="s">
        <v>205</v>
      </c>
      <c r="N127" s="198"/>
      <c r="O127" s="198" t="s">
        <v>2435</v>
      </c>
      <c r="P127" s="197"/>
    </row>
    <row r="128" spans="1:16" ht="25" customHeight="1" x14ac:dyDescent="0.25">
      <c r="A128" s="200"/>
      <c r="B128" s="200"/>
      <c r="C128" s="49" t="s">
        <v>2442</v>
      </c>
      <c r="D128" s="49" t="s">
        <v>17</v>
      </c>
      <c r="E128" s="49" t="s">
        <v>1123</v>
      </c>
      <c r="F128" s="44" t="s">
        <v>109</v>
      </c>
      <c r="G128" s="49" t="s">
        <v>131</v>
      </c>
      <c r="H128" s="44" t="s">
        <v>21</v>
      </c>
      <c r="I128" s="49" t="s">
        <v>3307</v>
      </c>
      <c r="J128" s="49" t="s">
        <v>232</v>
      </c>
      <c r="K128" s="44" t="s">
        <v>23</v>
      </c>
      <c r="L128" s="44" t="s">
        <v>233</v>
      </c>
      <c r="M128" s="202" t="s">
        <v>205</v>
      </c>
      <c r="N128" s="198"/>
      <c r="O128" s="198" t="s">
        <v>2435</v>
      </c>
      <c r="P128" s="197"/>
    </row>
    <row r="129" spans="1:16" ht="25" customHeight="1" x14ac:dyDescent="0.25">
      <c r="A129" s="200" t="s">
        <v>2432</v>
      </c>
      <c r="B129" s="200" t="s">
        <v>525</v>
      </c>
      <c r="C129" s="49" t="s">
        <v>2443</v>
      </c>
      <c r="D129" s="49" t="s">
        <v>17</v>
      </c>
      <c r="E129" s="49" t="s">
        <v>1123</v>
      </c>
      <c r="F129" s="44" t="s">
        <v>227</v>
      </c>
      <c r="G129" s="49" t="s">
        <v>131</v>
      </c>
      <c r="H129" s="44" t="s">
        <v>21</v>
      </c>
      <c r="I129" s="49" t="s">
        <v>3307</v>
      </c>
      <c r="J129" s="49" t="s">
        <v>232</v>
      </c>
      <c r="K129" s="44" t="s">
        <v>23</v>
      </c>
      <c r="L129" s="44" t="s">
        <v>233</v>
      </c>
      <c r="M129" s="202" t="s">
        <v>205</v>
      </c>
      <c r="N129" s="198"/>
      <c r="O129" s="198" t="s">
        <v>2435</v>
      </c>
      <c r="P129" s="197"/>
    </row>
    <row r="130" spans="1:16" ht="25" customHeight="1" x14ac:dyDescent="0.25">
      <c r="A130" s="200" t="s">
        <v>2432</v>
      </c>
      <c r="B130" s="200" t="s">
        <v>525</v>
      </c>
      <c r="C130" s="49" t="s">
        <v>2444</v>
      </c>
      <c r="D130" s="49" t="s">
        <v>17</v>
      </c>
      <c r="E130" s="49" t="s">
        <v>1123</v>
      </c>
      <c r="F130" s="44" t="s">
        <v>95</v>
      </c>
      <c r="G130" s="49" t="s">
        <v>131</v>
      </c>
      <c r="H130" s="44" t="s">
        <v>21</v>
      </c>
      <c r="I130" s="49" t="s">
        <v>3307</v>
      </c>
      <c r="J130" s="49" t="s">
        <v>232</v>
      </c>
      <c r="K130" s="44" t="s">
        <v>23</v>
      </c>
      <c r="L130" s="44" t="s">
        <v>233</v>
      </c>
      <c r="M130" s="202" t="s">
        <v>205</v>
      </c>
      <c r="N130" s="198"/>
      <c r="O130" s="198" t="s">
        <v>2435</v>
      </c>
      <c r="P130" s="197"/>
    </row>
    <row r="131" spans="1:16" ht="25" customHeight="1" x14ac:dyDescent="0.25">
      <c r="A131" s="209" t="s">
        <v>2432</v>
      </c>
      <c r="B131" s="209" t="s">
        <v>525</v>
      </c>
      <c r="C131" s="49" t="s">
        <v>2445</v>
      </c>
      <c r="D131" s="49" t="s">
        <v>17</v>
      </c>
      <c r="E131" s="49" t="s">
        <v>1123</v>
      </c>
      <c r="F131" s="44" t="s">
        <v>95</v>
      </c>
      <c r="G131" s="49" t="s">
        <v>131</v>
      </c>
      <c r="H131" s="44" t="s">
        <v>21</v>
      </c>
      <c r="I131" s="49" t="s">
        <v>3307</v>
      </c>
      <c r="J131" s="49" t="s">
        <v>232</v>
      </c>
      <c r="K131" s="44" t="s">
        <v>23</v>
      </c>
      <c r="L131" s="44" t="s">
        <v>233</v>
      </c>
      <c r="M131" s="205" t="s">
        <v>205</v>
      </c>
      <c r="N131" s="177"/>
      <c r="O131" s="177" t="s">
        <v>2435</v>
      </c>
      <c r="P131" s="197"/>
    </row>
    <row r="132" spans="1:16" ht="25" customHeight="1" x14ac:dyDescent="0.25">
      <c r="A132" s="199" t="s">
        <v>2446</v>
      </c>
      <c r="B132" s="199" t="s">
        <v>100</v>
      </c>
      <c r="C132" s="49" t="s">
        <v>1595</v>
      </c>
      <c r="D132" s="49" t="s">
        <v>121</v>
      </c>
      <c r="E132" s="49" t="s">
        <v>902</v>
      </c>
      <c r="F132" s="44" t="s">
        <v>1038</v>
      </c>
      <c r="G132" s="49" t="s">
        <v>29</v>
      </c>
      <c r="H132" s="44" t="s">
        <v>566</v>
      </c>
      <c r="I132" s="49" t="s">
        <v>3214</v>
      </c>
      <c r="J132" s="49" t="s">
        <v>124</v>
      </c>
      <c r="K132" s="44" t="s">
        <v>38</v>
      </c>
      <c r="L132" s="44" t="s">
        <v>23</v>
      </c>
      <c r="M132" s="201">
        <v>20</v>
      </c>
      <c r="N132" s="176">
        <v>92</v>
      </c>
      <c r="O132" s="176">
        <v>80</v>
      </c>
      <c r="P132" s="197"/>
    </row>
    <row r="133" spans="1:16" ht="25" customHeight="1" x14ac:dyDescent="0.25">
      <c r="A133" s="200"/>
      <c r="B133" s="200"/>
      <c r="C133" s="49" t="s">
        <v>2253</v>
      </c>
      <c r="D133" s="49" t="s">
        <v>26</v>
      </c>
      <c r="E133" s="49" t="s">
        <v>2254</v>
      </c>
      <c r="F133" s="44" t="s">
        <v>1219</v>
      </c>
      <c r="G133" s="49" t="s">
        <v>2255</v>
      </c>
      <c r="H133" s="44" t="s">
        <v>50</v>
      </c>
      <c r="I133" s="49" t="s">
        <v>3210</v>
      </c>
      <c r="J133" s="49" t="s">
        <v>149</v>
      </c>
      <c r="K133" s="44" t="s">
        <v>497</v>
      </c>
      <c r="L133" s="44" t="s">
        <v>23</v>
      </c>
      <c r="M133" s="202"/>
      <c r="N133" s="198"/>
      <c r="O133" s="198"/>
      <c r="P133" s="197"/>
    </row>
    <row r="134" spans="1:16" ht="25" customHeight="1" x14ac:dyDescent="0.25">
      <c r="A134" s="200"/>
      <c r="B134" s="200"/>
      <c r="C134" s="49" t="s">
        <v>2447</v>
      </c>
      <c r="D134" s="49" t="s">
        <v>17</v>
      </c>
      <c r="E134" s="49" t="s">
        <v>2448</v>
      </c>
      <c r="F134" s="44" t="s">
        <v>227</v>
      </c>
      <c r="G134" s="49" t="s">
        <v>2449</v>
      </c>
      <c r="H134" s="44" t="s">
        <v>21</v>
      </c>
      <c r="I134" s="49" t="s">
        <v>3230</v>
      </c>
      <c r="J134" s="49" t="s">
        <v>3642</v>
      </c>
      <c r="K134" s="44" t="s">
        <v>23</v>
      </c>
      <c r="L134" s="44">
        <v>50</v>
      </c>
      <c r="M134" s="202"/>
      <c r="N134" s="198"/>
      <c r="O134" s="198"/>
      <c r="P134" s="197"/>
    </row>
    <row r="135" spans="1:16" ht="60" x14ac:dyDescent="0.25">
      <c r="A135" s="200" t="s">
        <v>2446</v>
      </c>
      <c r="B135" s="200" t="s">
        <v>100</v>
      </c>
      <c r="C135" s="49" t="s">
        <v>2450</v>
      </c>
      <c r="D135" s="49" t="s">
        <v>17</v>
      </c>
      <c r="E135" s="49" t="s">
        <v>2451</v>
      </c>
      <c r="F135" s="44" t="s">
        <v>2452</v>
      </c>
      <c r="G135" s="49" t="s">
        <v>2453</v>
      </c>
      <c r="H135" s="44" t="s">
        <v>67</v>
      </c>
      <c r="I135" s="49" t="s">
        <v>3230</v>
      </c>
      <c r="J135" s="49" t="s">
        <v>771</v>
      </c>
      <c r="K135" s="44" t="s">
        <v>23</v>
      </c>
      <c r="L135" s="44">
        <v>30</v>
      </c>
      <c r="M135" s="202" t="s">
        <v>24</v>
      </c>
      <c r="N135" s="198"/>
      <c r="O135" s="198" t="s">
        <v>2454</v>
      </c>
      <c r="P135" s="197"/>
    </row>
    <row r="136" spans="1:16" ht="25" customHeight="1" x14ac:dyDescent="0.25">
      <c r="A136" s="200" t="s">
        <v>2446</v>
      </c>
      <c r="B136" s="200" t="s">
        <v>100</v>
      </c>
      <c r="C136" s="49" t="s">
        <v>2455</v>
      </c>
      <c r="D136" s="49" t="s">
        <v>47</v>
      </c>
      <c r="E136" s="49" t="s">
        <v>48</v>
      </c>
      <c r="F136" s="44" t="s">
        <v>1216</v>
      </c>
      <c r="G136" s="49" t="s">
        <v>29</v>
      </c>
      <c r="H136" s="44" t="s">
        <v>153</v>
      </c>
      <c r="I136" s="49" t="s">
        <v>29</v>
      </c>
      <c r="J136" s="49" t="s">
        <v>417</v>
      </c>
      <c r="K136" s="44" t="s">
        <v>342</v>
      </c>
      <c r="L136" s="44" t="s">
        <v>23</v>
      </c>
      <c r="M136" s="202" t="s">
        <v>24</v>
      </c>
      <c r="N136" s="198"/>
      <c r="O136" s="198" t="s">
        <v>2454</v>
      </c>
      <c r="P136" s="197"/>
    </row>
    <row r="137" spans="1:16" ht="25" customHeight="1" x14ac:dyDescent="0.25">
      <c r="A137" s="199" t="s">
        <v>2456</v>
      </c>
      <c r="B137" s="199" t="s">
        <v>100</v>
      </c>
      <c r="C137" s="49" t="s">
        <v>2316</v>
      </c>
      <c r="D137" s="49" t="s">
        <v>26</v>
      </c>
      <c r="E137" s="49" t="s">
        <v>2134</v>
      </c>
      <c r="F137" s="44" t="s">
        <v>1174</v>
      </c>
      <c r="G137" s="49" t="s">
        <v>2457</v>
      </c>
      <c r="H137" s="44" t="s">
        <v>84</v>
      </c>
      <c r="I137" s="49" t="s">
        <v>3210</v>
      </c>
      <c r="J137" s="49" t="s">
        <v>72</v>
      </c>
      <c r="K137" s="44" t="s">
        <v>45</v>
      </c>
      <c r="L137" s="44" t="s">
        <v>23</v>
      </c>
      <c r="M137" s="201">
        <v>20</v>
      </c>
      <c r="N137" s="176">
        <f>13.5+23.5</f>
        <v>37</v>
      </c>
      <c r="O137" s="176">
        <v>16</v>
      </c>
      <c r="P137" s="197"/>
    </row>
    <row r="138" spans="1:16" ht="25" customHeight="1" x14ac:dyDescent="0.25">
      <c r="A138" s="200" t="s">
        <v>2456</v>
      </c>
      <c r="B138" s="200" t="s">
        <v>100</v>
      </c>
      <c r="C138" s="49" t="s">
        <v>2458</v>
      </c>
      <c r="D138" s="49" t="s">
        <v>26</v>
      </c>
      <c r="E138" s="49" t="s">
        <v>2459</v>
      </c>
      <c r="F138" s="44" t="s">
        <v>2460</v>
      </c>
      <c r="G138" s="49" t="s">
        <v>2227</v>
      </c>
      <c r="H138" s="44" t="s">
        <v>36</v>
      </c>
      <c r="I138" s="49" t="s">
        <v>3210</v>
      </c>
      <c r="J138" s="49" t="s">
        <v>474</v>
      </c>
      <c r="K138" s="44" t="s">
        <v>23</v>
      </c>
      <c r="L138" s="44" t="s">
        <v>482</v>
      </c>
      <c r="M138" s="202" t="s">
        <v>24</v>
      </c>
      <c r="N138" s="198"/>
      <c r="O138" s="198" t="s">
        <v>738</v>
      </c>
      <c r="P138" s="197"/>
    </row>
    <row r="139" spans="1:16" ht="25" customHeight="1" x14ac:dyDescent="0.25">
      <c r="A139" s="200"/>
      <c r="B139" s="200"/>
      <c r="C139" s="49" t="s">
        <v>2253</v>
      </c>
      <c r="D139" s="49" t="s">
        <v>26</v>
      </c>
      <c r="E139" s="49" t="s">
        <v>2254</v>
      </c>
      <c r="F139" s="44" t="s">
        <v>1023</v>
      </c>
      <c r="G139" s="49" t="s">
        <v>2255</v>
      </c>
      <c r="H139" s="44" t="s">
        <v>264</v>
      </c>
      <c r="I139" s="49" t="s">
        <v>3210</v>
      </c>
      <c r="J139" s="49" t="s">
        <v>149</v>
      </c>
      <c r="K139" s="44" t="s">
        <v>295</v>
      </c>
      <c r="L139" s="44" t="s">
        <v>23</v>
      </c>
      <c r="M139" s="202"/>
      <c r="N139" s="198"/>
      <c r="O139" s="198"/>
      <c r="P139" s="197"/>
    </row>
    <row r="140" spans="1:16" ht="36" x14ac:dyDescent="0.25">
      <c r="A140" s="200"/>
      <c r="B140" s="200"/>
      <c r="C140" s="49" t="s">
        <v>2461</v>
      </c>
      <c r="D140" s="49" t="s">
        <v>17</v>
      </c>
      <c r="E140" s="49" t="s">
        <v>2462</v>
      </c>
      <c r="F140" s="44" t="s">
        <v>187</v>
      </c>
      <c r="G140" s="49" t="s">
        <v>2463</v>
      </c>
      <c r="H140" s="44" t="s">
        <v>21</v>
      </c>
      <c r="I140" s="49" t="s">
        <v>3643</v>
      </c>
      <c r="J140" s="49" t="s">
        <v>91</v>
      </c>
      <c r="K140" s="44" t="s">
        <v>274</v>
      </c>
      <c r="L140" s="44" t="s">
        <v>23</v>
      </c>
      <c r="M140" s="202"/>
      <c r="N140" s="198"/>
      <c r="O140" s="198"/>
      <c r="P140" s="197"/>
    </row>
    <row r="141" spans="1:16" ht="36" x14ac:dyDescent="0.25">
      <c r="A141" s="200"/>
      <c r="B141" s="200"/>
      <c r="C141" s="49" t="s">
        <v>2464</v>
      </c>
      <c r="D141" s="49" t="s">
        <v>17</v>
      </c>
      <c r="E141" s="49" t="s">
        <v>2465</v>
      </c>
      <c r="F141" s="44" t="s">
        <v>187</v>
      </c>
      <c r="G141" s="49" t="s">
        <v>2466</v>
      </c>
      <c r="H141" s="44" t="s">
        <v>111</v>
      </c>
      <c r="I141" s="49" t="s">
        <v>3295</v>
      </c>
      <c r="J141" s="49" t="s">
        <v>105</v>
      </c>
      <c r="K141" s="44" t="s">
        <v>23</v>
      </c>
      <c r="L141" s="44" t="s">
        <v>408</v>
      </c>
      <c r="M141" s="202"/>
      <c r="N141" s="198"/>
      <c r="O141" s="198"/>
      <c r="P141" s="197"/>
    </row>
    <row r="142" spans="1:16" ht="25" customHeight="1" x14ac:dyDescent="0.25">
      <c r="A142" s="200" t="s">
        <v>2456</v>
      </c>
      <c r="B142" s="200" t="s">
        <v>100</v>
      </c>
      <c r="C142" s="49" t="s">
        <v>2467</v>
      </c>
      <c r="D142" s="49" t="s">
        <v>40</v>
      </c>
      <c r="E142" s="49" t="s">
        <v>2468</v>
      </c>
      <c r="F142" s="44" t="s">
        <v>1581</v>
      </c>
      <c r="G142" s="49" t="s">
        <v>29</v>
      </c>
      <c r="H142" s="44" t="s">
        <v>84</v>
      </c>
      <c r="I142" s="49" t="s">
        <v>3513</v>
      </c>
      <c r="J142" s="49" t="s">
        <v>492</v>
      </c>
      <c r="K142" s="44">
        <v>1</v>
      </c>
      <c r="L142" s="44" t="s">
        <v>23</v>
      </c>
      <c r="M142" s="205" t="s">
        <v>24</v>
      </c>
      <c r="N142" s="177"/>
      <c r="O142" s="177" t="s">
        <v>738</v>
      </c>
      <c r="P142" s="197"/>
    </row>
    <row r="143" spans="1:16" ht="25" customHeight="1" x14ac:dyDescent="0.25">
      <c r="A143" s="199" t="s">
        <v>2469</v>
      </c>
      <c r="B143" s="199" t="s">
        <v>100</v>
      </c>
      <c r="C143" s="49" t="s">
        <v>2918</v>
      </c>
      <c r="D143" s="49" t="s">
        <v>124</v>
      </c>
      <c r="E143" s="49" t="s">
        <v>1965</v>
      </c>
      <c r="F143" s="49" t="s">
        <v>2470</v>
      </c>
      <c r="G143" s="49"/>
      <c r="H143" s="49" t="s">
        <v>44</v>
      </c>
      <c r="I143" s="49" t="s">
        <v>738</v>
      </c>
      <c r="J143" s="49" t="s">
        <v>567</v>
      </c>
      <c r="K143" s="49">
        <v>16</v>
      </c>
      <c r="L143" s="56"/>
      <c r="M143" s="201">
        <v>20</v>
      </c>
      <c r="N143" s="176">
        <v>160</v>
      </c>
      <c r="O143" s="176">
        <v>129</v>
      </c>
      <c r="P143" s="197"/>
    </row>
    <row r="144" spans="1:16" ht="25" customHeight="1" x14ac:dyDescent="0.25">
      <c r="A144" s="200"/>
      <c r="B144" s="200"/>
      <c r="C144" s="49" t="s">
        <v>2471</v>
      </c>
      <c r="D144" s="49" t="s">
        <v>26</v>
      </c>
      <c r="E144" s="49" t="s">
        <v>2472</v>
      </c>
      <c r="F144" s="44" t="s">
        <v>2473</v>
      </c>
      <c r="G144" s="49" t="s">
        <v>29</v>
      </c>
      <c r="H144" s="44" t="s">
        <v>21</v>
      </c>
      <c r="I144" s="49" t="s">
        <v>3210</v>
      </c>
      <c r="J144" s="49" t="s">
        <v>1250</v>
      </c>
      <c r="K144" s="44" t="s">
        <v>23</v>
      </c>
      <c r="L144" s="44" t="s">
        <v>106</v>
      </c>
      <c r="M144" s="202"/>
      <c r="N144" s="198"/>
      <c r="O144" s="198"/>
      <c r="P144" s="197"/>
    </row>
    <row r="145" spans="1:16" ht="25" customHeight="1" x14ac:dyDescent="0.25">
      <c r="A145" s="200"/>
      <c r="B145" s="200"/>
      <c r="C145" s="49" t="s">
        <v>2225</v>
      </c>
      <c r="D145" s="49" t="s">
        <v>26</v>
      </c>
      <c r="E145" s="49" t="s">
        <v>2474</v>
      </c>
      <c r="F145" s="44" t="s">
        <v>2475</v>
      </c>
      <c r="G145" s="49" t="s">
        <v>2227</v>
      </c>
      <c r="H145" s="44" t="s">
        <v>534</v>
      </c>
      <c r="I145" s="49" t="s">
        <v>3386</v>
      </c>
      <c r="J145" s="49" t="s">
        <v>474</v>
      </c>
      <c r="K145" s="44" t="s">
        <v>23</v>
      </c>
      <c r="L145" s="44" t="s">
        <v>1162</v>
      </c>
      <c r="M145" s="202"/>
      <c r="N145" s="198"/>
      <c r="O145" s="198"/>
      <c r="P145" s="197"/>
    </row>
    <row r="146" spans="1:16" ht="25" customHeight="1" x14ac:dyDescent="0.25">
      <c r="A146" s="200"/>
      <c r="B146" s="200"/>
      <c r="C146" s="49" t="s">
        <v>2476</v>
      </c>
      <c r="D146" s="49" t="s">
        <v>26</v>
      </c>
      <c r="E146" s="49" t="s">
        <v>2226</v>
      </c>
      <c r="F146" s="44" t="s">
        <v>1249</v>
      </c>
      <c r="G146" s="49" t="s">
        <v>2477</v>
      </c>
      <c r="H146" s="44" t="s">
        <v>351</v>
      </c>
      <c r="I146" s="49" t="s">
        <v>3338</v>
      </c>
      <c r="J146" s="49" t="s">
        <v>474</v>
      </c>
      <c r="K146" s="44" t="s">
        <v>23</v>
      </c>
      <c r="L146" s="44" t="s">
        <v>24</v>
      </c>
      <c r="M146" s="202"/>
      <c r="N146" s="198"/>
      <c r="O146" s="198"/>
      <c r="P146" s="197"/>
    </row>
    <row r="147" spans="1:16" ht="36" x14ac:dyDescent="0.25">
      <c r="A147" s="200"/>
      <c r="B147" s="200"/>
      <c r="C147" s="49" t="s">
        <v>2478</v>
      </c>
      <c r="D147" s="49" t="s">
        <v>17</v>
      </c>
      <c r="E147" s="49" t="s">
        <v>1957</v>
      </c>
      <c r="F147" s="44" t="s">
        <v>103</v>
      </c>
      <c r="G147" s="49" t="s">
        <v>2479</v>
      </c>
      <c r="H147" s="44" t="s">
        <v>30</v>
      </c>
      <c r="I147" s="49" t="s">
        <v>3644</v>
      </c>
      <c r="J147" s="49" t="s">
        <v>105</v>
      </c>
      <c r="K147" s="44" t="s">
        <v>23</v>
      </c>
      <c r="L147" s="44" t="s">
        <v>804</v>
      </c>
      <c r="M147" s="202"/>
      <c r="N147" s="198"/>
      <c r="O147" s="198"/>
      <c r="P147" s="197"/>
    </row>
    <row r="148" spans="1:16" ht="24" x14ac:dyDescent="0.25">
      <c r="A148" s="200" t="s">
        <v>2469</v>
      </c>
      <c r="B148" s="200" t="s">
        <v>100</v>
      </c>
      <c r="C148" s="49" t="s">
        <v>2480</v>
      </c>
      <c r="D148" s="49" t="s">
        <v>17</v>
      </c>
      <c r="E148" s="49" t="s">
        <v>2481</v>
      </c>
      <c r="F148" s="44" t="s">
        <v>214</v>
      </c>
      <c r="G148" s="49" t="s">
        <v>2482</v>
      </c>
      <c r="H148" s="44" t="s">
        <v>442</v>
      </c>
      <c r="I148" s="49" t="s">
        <v>3287</v>
      </c>
      <c r="J148" s="49" t="s">
        <v>3642</v>
      </c>
      <c r="K148" s="44" t="s">
        <v>23</v>
      </c>
      <c r="L148" s="44" t="s">
        <v>133</v>
      </c>
      <c r="M148" s="202" t="s">
        <v>24</v>
      </c>
      <c r="N148" s="198"/>
      <c r="O148" s="198" t="s">
        <v>2483</v>
      </c>
      <c r="P148" s="197"/>
    </row>
    <row r="149" spans="1:16" ht="60" x14ac:dyDescent="0.25">
      <c r="A149" s="200" t="s">
        <v>2469</v>
      </c>
      <c r="B149" s="200" t="s">
        <v>100</v>
      </c>
      <c r="C149" s="49" t="s">
        <v>2484</v>
      </c>
      <c r="D149" s="49" t="s">
        <v>17</v>
      </c>
      <c r="E149" s="49" t="s">
        <v>2485</v>
      </c>
      <c r="F149" s="44" t="s">
        <v>103</v>
      </c>
      <c r="G149" s="49" t="s">
        <v>2486</v>
      </c>
      <c r="H149" s="44" t="s">
        <v>309</v>
      </c>
      <c r="I149" s="49" t="s">
        <v>3287</v>
      </c>
      <c r="J149" s="49" t="s">
        <v>771</v>
      </c>
      <c r="K149" s="44" t="s">
        <v>23</v>
      </c>
      <c r="L149" s="44" t="s">
        <v>73</v>
      </c>
      <c r="M149" s="202" t="s">
        <v>24</v>
      </c>
      <c r="N149" s="198"/>
      <c r="O149" s="198" t="s">
        <v>2483</v>
      </c>
      <c r="P149" s="197"/>
    </row>
    <row r="150" spans="1:16" ht="60" x14ac:dyDescent="0.25">
      <c r="A150" s="200" t="s">
        <v>2469</v>
      </c>
      <c r="B150" s="200" t="s">
        <v>100</v>
      </c>
      <c r="C150" s="49" t="s">
        <v>2487</v>
      </c>
      <c r="D150" s="49" t="s">
        <v>17</v>
      </c>
      <c r="E150" s="49" t="s">
        <v>2488</v>
      </c>
      <c r="F150" s="44" t="s">
        <v>227</v>
      </c>
      <c r="G150" s="49" t="s">
        <v>2489</v>
      </c>
      <c r="H150" s="44" t="s">
        <v>566</v>
      </c>
      <c r="I150" s="49" t="s">
        <v>3287</v>
      </c>
      <c r="J150" s="49" t="s">
        <v>771</v>
      </c>
      <c r="K150" s="44" t="s">
        <v>23</v>
      </c>
      <c r="L150" s="44" t="s">
        <v>1180</v>
      </c>
      <c r="M150" s="202" t="s">
        <v>24</v>
      </c>
      <c r="N150" s="198"/>
      <c r="O150" s="198" t="s">
        <v>2483</v>
      </c>
      <c r="P150" s="197"/>
    </row>
    <row r="151" spans="1:16" ht="36" x14ac:dyDescent="0.25">
      <c r="A151" s="200" t="s">
        <v>2469</v>
      </c>
      <c r="B151" s="200" t="s">
        <v>100</v>
      </c>
      <c r="C151" s="49" t="s">
        <v>2490</v>
      </c>
      <c r="D151" s="49" t="s">
        <v>17</v>
      </c>
      <c r="E151" s="49" t="s">
        <v>1957</v>
      </c>
      <c r="F151" s="44" t="s">
        <v>187</v>
      </c>
      <c r="G151" s="49" t="s">
        <v>2479</v>
      </c>
      <c r="H151" s="44" t="s">
        <v>30</v>
      </c>
      <c r="I151" s="49" t="s">
        <v>3287</v>
      </c>
      <c r="J151" s="49" t="s">
        <v>105</v>
      </c>
      <c r="K151" s="44" t="s">
        <v>23</v>
      </c>
      <c r="L151" s="44" t="s">
        <v>804</v>
      </c>
      <c r="M151" s="202" t="s">
        <v>24</v>
      </c>
      <c r="N151" s="198"/>
      <c r="O151" s="198" t="s">
        <v>2483</v>
      </c>
      <c r="P151" s="197"/>
    </row>
    <row r="152" spans="1:16" ht="60" x14ac:dyDescent="0.25">
      <c r="A152" s="200" t="s">
        <v>2469</v>
      </c>
      <c r="B152" s="200" t="s">
        <v>100</v>
      </c>
      <c r="C152" s="49" t="s">
        <v>2491</v>
      </c>
      <c r="D152" s="49" t="s">
        <v>17</v>
      </c>
      <c r="E152" s="49" t="s">
        <v>2492</v>
      </c>
      <c r="F152" s="44" t="s">
        <v>187</v>
      </c>
      <c r="G152" s="49" t="s">
        <v>2493</v>
      </c>
      <c r="H152" s="44" t="s">
        <v>595</v>
      </c>
      <c r="I152" s="49" t="s">
        <v>3287</v>
      </c>
      <c r="J152" s="49" t="s">
        <v>771</v>
      </c>
      <c r="K152" s="44" t="s">
        <v>23</v>
      </c>
      <c r="L152" s="44" t="s">
        <v>282</v>
      </c>
      <c r="M152" s="202" t="s">
        <v>24</v>
      </c>
      <c r="N152" s="198"/>
      <c r="O152" s="198" t="s">
        <v>2483</v>
      </c>
      <c r="P152" s="197"/>
    </row>
    <row r="153" spans="1:16" ht="25" customHeight="1" x14ac:dyDescent="0.25">
      <c r="A153" s="199" t="s">
        <v>2494</v>
      </c>
      <c r="B153" s="199" t="s">
        <v>15</v>
      </c>
      <c r="C153" s="49" t="s">
        <v>2495</v>
      </c>
      <c r="D153" s="49" t="s">
        <v>17</v>
      </c>
      <c r="E153" s="49" t="s">
        <v>301</v>
      </c>
      <c r="F153" s="44" t="s">
        <v>89</v>
      </c>
      <c r="G153" s="49" t="s">
        <v>2496</v>
      </c>
      <c r="H153" s="44" t="s">
        <v>21</v>
      </c>
      <c r="I153" s="49" t="s">
        <v>3332</v>
      </c>
      <c r="J153" s="49" t="s">
        <v>91</v>
      </c>
      <c r="K153" s="44" t="s">
        <v>92</v>
      </c>
      <c r="L153" s="44" t="s">
        <v>23</v>
      </c>
      <c r="M153" s="201">
        <v>30</v>
      </c>
      <c r="N153" s="176">
        <f>30</f>
        <v>30</v>
      </c>
      <c r="O153" s="176">
        <v>0</v>
      </c>
      <c r="P153" s="197"/>
    </row>
    <row r="154" spans="1:16" ht="25" customHeight="1" x14ac:dyDescent="0.25">
      <c r="A154" s="200" t="s">
        <v>2494</v>
      </c>
      <c r="B154" s="200" t="s">
        <v>15</v>
      </c>
      <c r="C154" s="49" t="s">
        <v>2497</v>
      </c>
      <c r="D154" s="49" t="s">
        <v>17</v>
      </c>
      <c r="E154" s="49" t="s">
        <v>301</v>
      </c>
      <c r="F154" s="44" t="s">
        <v>95</v>
      </c>
      <c r="G154" s="49" t="s">
        <v>2496</v>
      </c>
      <c r="H154" s="44" t="s">
        <v>21</v>
      </c>
      <c r="I154" s="49" t="s">
        <v>3332</v>
      </c>
      <c r="J154" s="49" t="s">
        <v>91</v>
      </c>
      <c r="K154" s="44" t="s">
        <v>92</v>
      </c>
      <c r="L154" s="44" t="s">
        <v>23</v>
      </c>
      <c r="M154" s="202" t="s">
        <v>106</v>
      </c>
      <c r="N154" s="198"/>
      <c r="O154" s="198" t="s">
        <v>23</v>
      </c>
      <c r="P154" s="197"/>
    </row>
    <row r="155" spans="1:16" ht="25" customHeight="1" x14ac:dyDescent="0.25">
      <c r="A155" s="200" t="s">
        <v>2494</v>
      </c>
      <c r="B155" s="200" t="s">
        <v>15</v>
      </c>
      <c r="C155" s="49" t="s">
        <v>2498</v>
      </c>
      <c r="D155" s="49" t="s">
        <v>17</v>
      </c>
      <c r="E155" s="49" t="s">
        <v>301</v>
      </c>
      <c r="F155" s="44" t="s">
        <v>95</v>
      </c>
      <c r="G155" s="49" t="s">
        <v>2496</v>
      </c>
      <c r="H155" s="44" t="s">
        <v>21</v>
      </c>
      <c r="I155" s="49" t="s">
        <v>3305</v>
      </c>
      <c r="J155" s="49" t="s">
        <v>91</v>
      </c>
      <c r="K155" s="44" t="s">
        <v>92</v>
      </c>
      <c r="L155" s="44" t="s">
        <v>23</v>
      </c>
      <c r="M155" s="205" t="s">
        <v>106</v>
      </c>
      <c r="N155" s="177"/>
      <c r="O155" s="177" t="s">
        <v>23</v>
      </c>
      <c r="P155" s="197"/>
    </row>
    <row r="156" spans="1:16" ht="25" customHeight="1" x14ac:dyDescent="0.25">
      <c r="A156" s="199" t="s">
        <v>2499</v>
      </c>
      <c r="B156" s="199" t="s">
        <v>2500</v>
      </c>
      <c r="C156" s="49" t="s">
        <v>2501</v>
      </c>
      <c r="D156" s="49" t="s">
        <v>17</v>
      </c>
      <c r="E156" s="48" t="s">
        <v>1379</v>
      </c>
      <c r="F156" s="57" t="s">
        <v>19</v>
      </c>
      <c r="G156" s="48" t="s">
        <v>228</v>
      </c>
      <c r="H156" s="57" t="s">
        <v>21</v>
      </c>
      <c r="I156" s="48" t="s">
        <v>3295</v>
      </c>
      <c r="J156" s="48" t="s">
        <v>22</v>
      </c>
      <c r="K156" s="57" t="s">
        <v>23</v>
      </c>
      <c r="L156" s="57" t="s">
        <v>24</v>
      </c>
      <c r="M156" s="201">
        <v>20</v>
      </c>
      <c r="N156" s="176">
        <v>32</v>
      </c>
      <c r="O156" s="176">
        <v>12</v>
      </c>
      <c r="P156" s="210"/>
    </row>
    <row r="157" spans="1:16" ht="25" customHeight="1" x14ac:dyDescent="0.25">
      <c r="A157" s="209"/>
      <c r="B157" s="209"/>
      <c r="C157" s="113" t="s">
        <v>3820</v>
      </c>
      <c r="D157" s="113" t="s">
        <v>26</v>
      </c>
      <c r="E157" s="114" t="s">
        <v>3822</v>
      </c>
      <c r="F157" s="115">
        <v>201608</v>
      </c>
      <c r="G157" s="114" t="s">
        <v>3821</v>
      </c>
      <c r="H157" s="44" t="s">
        <v>3823</v>
      </c>
      <c r="I157" s="114" t="s">
        <v>3824</v>
      </c>
      <c r="J157" s="113" t="s">
        <v>474</v>
      </c>
      <c r="K157" s="115">
        <v>0</v>
      </c>
      <c r="L157" s="115">
        <v>12</v>
      </c>
      <c r="M157" s="205"/>
      <c r="N157" s="177"/>
      <c r="O157" s="177"/>
      <c r="P157" s="211"/>
    </row>
    <row r="158" spans="1:16" ht="25" customHeight="1" x14ac:dyDescent="0.25">
      <c r="A158" s="199" t="s">
        <v>2502</v>
      </c>
      <c r="B158" s="199" t="s">
        <v>29</v>
      </c>
      <c r="C158" s="49" t="s">
        <v>2375</v>
      </c>
      <c r="D158" s="49" t="s">
        <v>26</v>
      </c>
      <c r="E158" s="49" t="s">
        <v>1804</v>
      </c>
      <c r="F158" s="44" t="s">
        <v>345</v>
      </c>
      <c r="G158" s="49" t="s">
        <v>2503</v>
      </c>
      <c r="H158" s="44" t="s">
        <v>50</v>
      </c>
      <c r="I158" s="49" t="s">
        <v>3249</v>
      </c>
      <c r="J158" s="49" t="s">
        <v>149</v>
      </c>
      <c r="K158" s="44" t="s">
        <v>497</v>
      </c>
      <c r="L158" s="44" t="s">
        <v>23</v>
      </c>
      <c r="M158" s="201">
        <v>15</v>
      </c>
      <c r="N158" s="176">
        <f>6+27.5</f>
        <v>33.5</v>
      </c>
      <c r="O158" s="176">
        <v>18.5</v>
      </c>
      <c r="P158" s="197"/>
    </row>
    <row r="159" spans="1:16" ht="25" customHeight="1" x14ac:dyDescent="0.25">
      <c r="A159" s="200"/>
      <c r="B159" s="200"/>
      <c r="C159" s="49" t="s">
        <v>2373</v>
      </c>
      <c r="D159" s="49" t="s">
        <v>26</v>
      </c>
      <c r="E159" s="49" t="s">
        <v>1804</v>
      </c>
      <c r="F159" s="44" t="s">
        <v>345</v>
      </c>
      <c r="G159" s="49" t="s">
        <v>2374</v>
      </c>
      <c r="H159" s="44" t="s">
        <v>84</v>
      </c>
      <c r="I159" s="49" t="s">
        <v>3249</v>
      </c>
      <c r="J159" s="49" t="s">
        <v>149</v>
      </c>
      <c r="K159" s="44" t="s">
        <v>295</v>
      </c>
      <c r="L159" s="44" t="s">
        <v>23</v>
      </c>
      <c r="M159" s="202"/>
      <c r="N159" s="198"/>
      <c r="O159" s="198"/>
      <c r="P159" s="197"/>
    </row>
    <row r="160" spans="1:16" ht="25" customHeight="1" x14ac:dyDescent="0.25">
      <c r="A160" s="200"/>
      <c r="B160" s="200"/>
      <c r="C160" s="49" t="s">
        <v>2225</v>
      </c>
      <c r="D160" s="49" t="s">
        <v>26</v>
      </c>
      <c r="E160" s="49" t="s">
        <v>2504</v>
      </c>
      <c r="F160" s="44" t="s">
        <v>397</v>
      </c>
      <c r="G160" s="49" t="s">
        <v>2227</v>
      </c>
      <c r="H160" s="44" t="s">
        <v>595</v>
      </c>
      <c r="I160" s="49" t="s">
        <v>3386</v>
      </c>
      <c r="J160" s="49" t="s">
        <v>474</v>
      </c>
      <c r="K160" s="44" t="s">
        <v>23</v>
      </c>
      <c r="L160" s="44" t="s">
        <v>274</v>
      </c>
      <c r="M160" s="202"/>
      <c r="N160" s="198"/>
      <c r="O160" s="198"/>
      <c r="P160" s="197"/>
    </row>
    <row r="161" spans="1:16" ht="36" x14ac:dyDescent="0.25">
      <c r="A161" s="200"/>
      <c r="B161" s="200"/>
      <c r="C161" s="49" t="s">
        <v>2478</v>
      </c>
      <c r="D161" s="49" t="s">
        <v>17</v>
      </c>
      <c r="E161" s="49" t="s">
        <v>1957</v>
      </c>
      <c r="F161" s="44" t="s">
        <v>103</v>
      </c>
      <c r="G161" s="49" t="s">
        <v>1731</v>
      </c>
      <c r="H161" s="44" t="s">
        <v>111</v>
      </c>
      <c r="I161" s="49" t="s">
        <v>3257</v>
      </c>
      <c r="J161" s="49" t="s">
        <v>105</v>
      </c>
      <c r="K161" s="44" t="s">
        <v>23</v>
      </c>
      <c r="L161" s="44" t="s">
        <v>408</v>
      </c>
      <c r="M161" s="202"/>
      <c r="N161" s="198"/>
      <c r="O161" s="198"/>
      <c r="P161" s="197"/>
    </row>
    <row r="162" spans="1:16" ht="25" customHeight="1" x14ac:dyDescent="0.25">
      <c r="A162" s="212" t="s">
        <v>2505</v>
      </c>
      <c r="B162" s="212"/>
      <c r="C162" s="49" t="s">
        <v>2506</v>
      </c>
      <c r="D162" s="49" t="s">
        <v>26</v>
      </c>
      <c r="E162" s="49" t="s">
        <v>156</v>
      </c>
      <c r="F162" s="44" t="s">
        <v>1576</v>
      </c>
      <c r="G162" s="49" t="s">
        <v>2507</v>
      </c>
      <c r="H162" s="44" t="s">
        <v>111</v>
      </c>
      <c r="I162" s="49" t="s">
        <v>3210</v>
      </c>
      <c r="J162" s="49" t="s">
        <v>31</v>
      </c>
      <c r="K162" s="44" t="s">
        <v>293</v>
      </c>
      <c r="L162" s="44" t="s">
        <v>23</v>
      </c>
      <c r="M162" s="204">
        <v>15</v>
      </c>
      <c r="N162" s="203">
        <f>19.75</f>
        <v>19.75</v>
      </c>
      <c r="O162" s="203">
        <v>0</v>
      </c>
      <c r="P162" s="197"/>
    </row>
    <row r="163" spans="1:16" ht="25" customHeight="1" x14ac:dyDescent="0.25">
      <c r="A163" s="212" t="s">
        <v>2505</v>
      </c>
      <c r="B163" s="212"/>
      <c r="C163" s="49" t="s">
        <v>2508</v>
      </c>
      <c r="D163" s="49" t="s">
        <v>26</v>
      </c>
      <c r="E163" s="49" t="s">
        <v>2509</v>
      </c>
      <c r="F163" s="44" t="s">
        <v>345</v>
      </c>
      <c r="G163" s="49" t="s">
        <v>2510</v>
      </c>
      <c r="H163" s="44" t="s">
        <v>111</v>
      </c>
      <c r="I163" s="49" t="s">
        <v>3210</v>
      </c>
      <c r="J163" s="49" t="s">
        <v>149</v>
      </c>
      <c r="K163" s="44" t="s">
        <v>112</v>
      </c>
      <c r="L163" s="44" t="s">
        <v>23</v>
      </c>
      <c r="M163" s="204" t="s">
        <v>233</v>
      </c>
      <c r="N163" s="203"/>
      <c r="O163" s="203" t="s">
        <v>23</v>
      </c>
      <c r="P163" s="197"/>
    </row>
    <row r="164" spans="1:16" ht="36" x14ac:dyDescent="0.25">
      <c r="A164" s="212"/>
      <c r="B164" s="212"/>
      <c r="C164" s="49" t="s">
        <v>2511</v>
      </c>
      <c r="D164" s="49" t="s">
        <v>17</v>
      </c>
      <c r="E164" s="49" t="s">
        <v>2512</v>
      </c>
      <c r="F164" s="44" t="s">
        <v>19</v>
      </c>
      <c r="G164" s="49" t="s">
        <v>2513</v>
      </c>
      <c r="H164" s="44" t="s">
        <v>21</v>
      </c>
      <c r="I164" s="49" t="s">
        <v>3253</v>
      </c>
      <c r="J164" s="49" t="s">
        <v>91</v>
      </c>
      <c r="K164" s="44" t="s">
        <v>92</v>
      </c>
      <c r="L164" s="44" t="s">
        <v>23</v>
      </c>
      <c r="M164" s="204"/>
      <c r="N164" s="203"/>
      <c r="O164" s="203"/>
      <c r="P164" s="197"/>
    </row>
    <row r="165" spans="1:16" s="131" customFormat="1" ht="25" customHeight="1" x14ac:dyDescent="0.25">
      <c r="A165" s="194" t="s">
        <v>3807</v>
      </c>
      <c r="B165" s="195"/>
      <c r="C165" s="195"/>
      <c r="D165" s="195"/>
      <c r="E165" s="195"/>
      <c r="F165" s="195"/>
      <c r="G165" s="195"/>
      <c r="H165" s="195"/>
      <c r="I165" s="195"/>
      <c r="J165" s="195"/>
      <c r="K165" s="195"/>
      <c r="L165" s="196"/>
      <c r="M165" s="129">
        <f>SUM(M3:M164)</f>
        <v>650</v>
      </c>
      <c r="N165" s="129">
        <f t="shared" ref="N165:O165" si="0">SUM(N3:N164)</f>
        <v>1771.07</v>
      </c>
      <c r="O165" s="129">
        <f t="shared" si="0"/>
        <v>838.75</v>
      </c>
      <c r="P165" s="130"/>
    </row>
  </sheetData>
  <mergeCells count="200">
    <mergeCell ref="P156:P157"/>
    <mergeCell ref="N162:N164"/>
    <mergeCell ref="O162:O164"/>
    <mergeCell ref="O158:O161"/>
    <mergeCell ref="A162:A164"/>
    <mergeCell ref="B162:B164"/>
    <mergeCell ref="M162:M164"/>
    <mergeCell ref="B158:B161"/>
    <mergeCell ref="M158:M161"/>
    <mergeCell ref="N158:N161"/>
    <mergeCell ref="N153:N155"/>
    <mergeCell ref="O153:O155"/>
    <mergeCell ref="A158:A161"/>
    <mergeCell ref="O143:O152"/>
    <mergeCell ref="A153:A155"/>
    <mergeCell ref="B153:B155"/>
    <mergeCell ref="M153:M155"/>
    <mergeCell ref="B143:B152"/>
    <mergeCell ref="M143:M152"/>
    <mergeCell ref="N143:N152"/>
    <mergeCell ref="A156:A157"/>
    <mergeCell ref="B156:B157"/>
    <mergeCell ref="M156:M157"/>
    <mergeCell ref="N156:N157"/>
    <mergeCell ref="O156:O157"/>
    <mergeCell ref="N137:N142"/>
    <mergeCell ref="O137:O142"/>
    <mergeCell ref="A143:A152"/>
    <mergeCell ref="O132:O136"/>
    <mergeCell ref="A137:A142"/>
    <mergeCell ref="B137:B142"/>
    <mergeCell ref="M137:M142"/>
    <mergeCell ref="B132:B136"/>
    <mergeCell ref="M132:M136"/>
    <mergeCell ref="N132:N136"/>
    <mergeCell ref="N120:N131"/>
    <mergeCell ref="O120:O131"/>
    <mergeCell ref="A132:A136"/>
    <mergeCell ref="O115:O119"/>
    <mergeCell ref="A120:A131"/>
    <mergeCell ref="B120:B131"/>
    <mergeCell ref="M120:M131"/>
    <mergeCell ref="B115:B119"/>
    <mergeCell ref="M115:M119"/>
    <mergeCell ref="N115:N119"/>
    <mergeCell ref="N110:N114"/>
    <mergeCell ref="O110:O114"/>
    <mergeCell ref="A115:A119"/>
    <mergeCell ref="O107:O109"/>
    <mergeCell ref="A110:A114"/>
    <mergeCell ref="B110:B114"/>
    <mergeCell ref="M110:M114"/>
    <mergeCell ref="B107:B109"/>
    <mergeCell ref="M107:M109"/>
    <mergeCell ref="N107:N109"/>
    <mergeCell ref="N100:N105"/>
    <mergeCell ref="O100:O105"/>
    <mergeCell ref="A107:A109"/>
    <mergeCell ref="O94:O99"/>
    <mergeCell ref="A100:A105"/>
    <mergeCell ref="B100:B105"/>
    <mergeCell ref="M100:M105"/>
    <mergeCell ref="B94:B99"/>
    <mergeCell ref="M94:M99"/>
    <mergeCell ref="N94:N99"/>
    <mergeCell ref="O92:O93"/>
    <mergeCell ref="A94:A99"/>
    <mergeCell ref="O87:O91"/>
    <mergeCell ref="A92:A93"/>
    <mergeCell ref="B92:B93"/>
    <mergeCell ref="M92:M93"/>
    <mergeCell ref="B87:B91"/>
    <mergeCell ref="M87:M91"/>
    <mergeCell ref="N87:N91"/>
    <mergeCell ref="N76:N77"/>
    <mergeCell ref="O76:O77"/>
    <mergeCell ref="A78:A84"/>
    <mergeCell ref="O74:O75"/>
    <mergeCell ref="A76:A77"/>
    <mergeCell ref="B76:B77"/>
    <mergeCell ref="M76:M77"/>
    <mergeCell ref="B74:B75"/>
    <mergeCell ref="M74:M75"/>
    <mergeCell ref="N74:N75"/>
    <mergeCell ref="O78:O84"/>
    <mergeCell ref="B78:B84"/>
    <mergeCell ref="M78:M84"/>
    <mergeCell ref="N78:N84"/>
    <mergeCell ref="N71:N73"/>
    <mergeCell ref="O71:O73"/>
    <mergeCell ref="A74:A75"/>
    <mergeCell ref="O65:O70"/>
    <mergeCell ref="A71:A73"/>
    <mergeCell ref="B71:B73"/>
    <mergeCell ref="M71:M73"/>
    <mergeCell ref="B65:B70"/>
    <mergeCell ref="M65:M70"/>
    <mergeCell ref="N65:N70"/>
    <mergeCell ref="N60:N63"/>
    <mergeCell ref="O60:O63"/>
    <mergeCell ref="A65:A70"/>
    <mergeCell ref="O54:O59"/>
    <mergeCell ref="A60:A63"/>
    <mergeCell ref="B60:B63"/>
    <mergeCell ref="M60:M63"/>
    <mergeCell ref="B54:B59"/>
    <mergeCell ref="M54:M59"/>
    <mergeCell ref="N54:N59"/>
    <mergeCell ref="N50:N53"/>
    <mergeCell ref="O50:O53"/>
    <mergeCell ref="A54:A59"/>
    <mergeCell ref="O45:O47"/>
    <mergeCell ref="A50:A53"/>
    <mergeCell ref="B50:B53"/>
    <mergeCell ref="M50:M53"/>
    <mergeCell ref="B45:B47"/>
    <mergeCell ref="M45:M47"/>
    <mergeCell ref="N45:N47"/>
    <mergeCell ref="N41:N44"/>
    <mergeCell ref="O41:O44"/>
    <mergeCell ref="A45:A47"/>
    <mergeCell ref="O38:O40"/>
    <mergeCell ref="A41:A44"/>
    <mergeCell ref="B41:B44"/>
    <mergeCell ref="M41:M44"/>
    <mergeCell ref="B38:B40"/>
    <mergeCell ref="M38:M40"/>
    <mergeCell ref="N38:N40"/>
    <mergeCell ref="M25:M31"/>
    <mergeCell ref="B13:B20"/>
    <mergeCell ref="M13:M20"/>
    <mergeCell ref="N13:N20"/>
    <mergeCell ref="N34:N37"/>
    <mergeCell ref="O34:O37"/>
    <mergeCell ref="A38:A40"/>
    <mergeCell ref="O32:O33"/>
    <mergeCell ref="A34:A37"/>
    <mergeCell ref="B34:B37"/>
    <mergeCell ref="M34:M37"/>
    <mergeCell ref="B32:B33"/>
    <mergeCell ref="M32:M33"/>
    <mergeCell ref="N32:N33"/>
    <mergeCell ref="A32:A33"/>
    <mergeCell ref="A1:P1"/>
    <mergeCell ref="P3:P12"/>
    <mergeCell ref="P21:P24"/>
    <mergeCell ref="P13:P20"/>
    <mergeCell ref="P25:P31"/>
    <mergeCell ref="P32:P33"/>
    <mergeCell ref="P34:P37"/>
    <mergeCell ref="P38:P40"/>
    <mergeCell ref="N21:N24"/>
    <mergeCell ref="O21:O24"/>
    <mergeCell ref="A13:A20"/>
    <mergeCell ref="O3:O12"/>
    <mergeCell ref="A21:A24"/>
    <mergeCell ref="B21:B24"/>
    <mergeCell ref="M21:M24"/>
    <mergeCell ref="B3:B12"/>
    <mergeCell ref="M3:M12"/>
    <mergeCell ref="N3:N12"/>
    <mergeCell ref="A3:A12"/>
    <mergeCell ref="N25:N31"/>
    <mergeCell ref="O25:O31"/>
    <mergeCell ref="O13:O20"/>
    <mergeCell ref="A25:A31"/>
    <mergeCell ref="B25:B31"/>
    <mergeCell ref="P41:P44"/>
    <mergeCell ref="P45:P47"/>
    <mergeCell ref="P50:P53"/>
    <mergeCell ref="P54:P59"/>
    <mergeCell ref="P60:P63"/>
    <mergeCell ref="P65:P70"/>
    <mergeCell ref="P71:P73"/>
    <mergeCell ref="P74:P75"/>
    <mergeCell ref="P76:P77"/>
    <mergeCell ref="A165:L165"/>
    <mergeCell ref="P120:P131"/>
    <mergeCell ref="P132:P136"/>
    <mergeCell ref="P137:P142"/>
    <mergeCell ref="P143:P152"/>
    <mergeCell ref="P153:P155"/>
    <mergeCell ref="P158:P161"/>
    <mergeCell ref="P162:P164"/>
    <mergeCell ref="P78:P84"/>
    <mergeCell ref="P85:P86"/>
    <mergeCell ref="P87:P91"/>
    <mergeCell ref="P92:P93"/>
    <mergeCell ref="P94:P99"/>
    <mergeCell ref="P100:P105"/>
    <mergeCell ref="P107:P109"/>
    <mergeCell ref="P110:P114"/>
    <mergeCell ref="P115:P119"/>
    <mergeCell ref="N85:N86"/>
    <mergeCell ref="O85:O86"/>
    <mergeCell ref="A87:A91"/>
    <mergeCell ref="A85:A86"/>
    <mergeCell ref="B85:B86"/>
    <mergeCell ref="M85:M86"/>
    <mergeCell ref="N92:N93"/>
  </mergeCells>
  <phoneticPr fontId="1" type="noConversion"/>
  <dataValidations count="4">
    <dataValidation type="list" allowBlank="1" showInputMessage="1" showErrorMessage="1" sqref="JD143 J143 J65680 J131216 J196752 J262288 J327824 J393360 J458896 J524432 J589968 J655504 J721040 J786576 J852112 J917648 J983184 WVP983184 WLT983184 WBX983184 VSB983184 VIF983184 UYJ983184 UON983184 UER983184 TUV983184 TKZ983184 TBD983184 SRH983184 SHL983184 RXP983184 RNT983184 RDX983184 QUB983184 QKF983184 QAJ983184 PQN983184 PGR983184 OWV983184 OMZ983184 ODD983184 NTH983184 NJL983184 MZP983184 MPT983184 MFX983184 LWB983184 LMF983184 LCJ983184 KSN983184 KIR983184 JYV983184 JOZ983184 JFD983184 IVH983184 ILL983184 IBP983184 HRT983184 HHX983184 GYB983184 GOF983184 GEJ983184 FUN983184 FKR983184 FAV983184 EQZ983184 EHD983184 DXH983184 DNL983184 DDP983184 CTT983184 CJX983184 CAB983184 BQF983184 BGJ983184 AWN983184 AMR983184 ACV983184 SZ983184 JD983184 WVP917648 WLT917648 WBX917648 VSB917648 VIF917648 UYJ917648 UON917648 UER917648 TUV917648 TKZ917648 TBD917648 SRH917648 SHL917648 RXP917648 RNT917648 RDX917648 QUB917648 QKF917648 QAJ917648 PQN917648 PGR917648 OWV917648 OMZ917648 ODD917648 NTH917648 NJL917648 MZP917648 MPT917648 MFX917648 LWB917648 LMF917648 LCJ917648 KSN917648 KIR917648 JYV917648 JOZ917648 JFD917648 IVH917648 ILL917648 IBP917648 HRT917648 HHX917648 GYB917648 GOF917648 GEJ917648 FUN917648 FKR917648 FAV917648 EQZ917648 EHD917648 DXH917648 DNL917648 DDP917648 CTT917648 CJX917648 CAB917648 BQF917648 BGJ917648 AWN917648 AMR917648 ACV917648 SZ917648 JD917648 WVP852112 WLT852112 WBX852112 VSB852112 VIF852112 UYJ852112 UON852112 UER852112 TUV852112 TKZ852112 TBD852112 SRH852112 SHL852112 RXP852112 RNT852112 RDX852112 QUB852112 QKF852112 QAJ852112 PQN852112 PGR852112 OWV852112 OMZ852112 ODD852112 NTH852112 NJL852112 MZP852112 MPT852112 MFX852112 LWB852112 LMF852112 LCJ852112 KSN852112 KIR852112 JYV852112 JOZ852112 JFD852112 IVH852112 ILL852112 IBP852112 HRT852112 HHX852112 GYB852112 GOF852112 GEJ852112 FUN852112 FKR852112 FAV852112 EQZ852112 EHD852112 DXH852112 DNL852112 DDP852112 CTT852112 CJX852112 CAB852112 BQF852112 BGJ852112 AWN852112 AMR852112 ACV852112 SZ852112 JD852112 WVP786576 WLT786576 WBX786576 VSB786576 VIF786576 UYJ786576 UON786576 UER786576 TUV786576 TKZ786576 TBD786576 SRH786576 SHL786576 RXP786576 RNT786576 RDX786576 QUB786576 QKF786576 QAJ786576 PQN786576 PGR786576 OWV786576 OMZ786576 ODD786576 NTH786576 NJL786576 MZP786576 MPT786576 MFX786576 LWB786576 LMF786576 LCJ786576 KSN786576 KIR786576 JYV786576 JOZ786576 JFD786576 IVH786576 ILL786576 IBP786576 HRT786576 HHX786576 GYB786576 GOF786576 GEJ786576 FUN786576 FKR786576 FAV786576 EQZ786576 EHD786576 DXH786576 DNL786576 DDP786576 CTT786576 CJX786576 CAB786576 BQF786576 BGJ786576 AWN786576 AMR786576 ACV786576 SZ786576 JD786576 WVP721040 WLT721040 WBX721040 VSB721040 VIF721040 UYJ721040 UON721040 UER721040 TUV721040 TKZ721040 TBD721040 SRH721040 SHL721040 RXP721040 RNT721040 RDX721040 QUB721040 QKF721040 QAJ721040 PQN721040 PGR721040 OWV721040 OMZ721040 ODD721040 NTH721040 NJL721040 MZP721040 MPT721040 MFX721040 LWB721040 LMF721040 LCJ721040 KSN721040 KIR721040 JYV721040 JOZ721040 JFD721040 IVH721040 ILL721040 IBP721040 HRT721040 HHX721040 GYB721040 GOF721040 GEJ721040 FUN721040 FKR721040 FAV721040 EQZ721040 EHD721040 DXH721040 DNL721040 DDP721040 CTT721040 CJX721040 CAB721040 BQF721040 BGJ721040 AWN721040 AMR721040 ACV721040 SZ721040 JD721040 WVP655504 WLT655504 WBX655504 VSB655504 VIF655504 UYJ655504 UON655504 UER655504 TUV655504 TKZ655504 TBD655504 SRH655504 SHL655504 RXP655504 RNT655504 RDX655504 QUB655504 QKF655504 QAJ655504 PQN655504 PGR655504 OWV655504 OMZ655504 ODD655504 NTH655504 NJL655504 MZP655504 MPT655504 MFX655504 LWB655504 LMF655504 LCJ655504 KSN655504 KIR655504 JYV655504 JOZ655504 JFD655504 IVH655504 ILL655504 IBP655504 HRT655504 HHX655504 GYB655504 GOF655504 GEJ655504 FUN655504 FKR655504 FAV655504 EQZ655504 EHD655504 DXH655504 DNL655504 DDP655504 CTT655504 CJX655504 CAB655504 BQF655504 BGJ655504 AWN655504 AMR655504 ACV655504 SZ655504 JD655504 WVP589968 WLT589968 WBX589968 VSB589968 VIF589968 UYJ589968 UON589968 UER589968 TUV589968 TKZ589968 TBD589968 SRH589968 SHL589968 RXP589968 RNT589968 RDX589968 QUB589968 QKF589968 QAJ589968 PQN589968 PGR589968 OWV589968 OMZ589968 ODD589968 NTH589968 NJL589968 MZP589968 MPT589968 MFX589968 LWB589968 LMF589968 LCJ589968 KSN589968 KIR589968 JYV589968 JOZ589968 JFD589968 IVH589968 ILL589968 IBP589968 HRT589968 HHX589968 GYB589968 GOF589968 GEJ589968 FUN589968 FKR589968 FAV589968 EQZ589968 EHD589968 DXH589968 DNL589968 DDP589968 CTT589968 CJX589968 CAB589968 BQF589968 BGJ589968 AWN589968 AMR589968 ACV589968 SZ589968 JD589968 WVP524432 WLT524432 WBX524432 VSB524432 VIF524432 UYJ524432 UON524432 UER524432 TUV524432 TKZ524432 TBD524432 SRH524432 SHL524432 RXP524432 RNT524432 RDX524432 QUB524432 QKF524432 QAJ524432 PQN524432 PGR524432 OWV524432 OMZ524432 ODD524432 NTH524432 NJL524432 MZP524432 MPT524432 MFX524432 LWB524432 LMF524432 LCJ524432 KSN524432 KIR524432 JYV524432 JOZ524432 JFD524432 IVH524432 ILL524432 IBP524432 HRT524432 HHX524432 GYB524432 GOF524432 GEJ524432 FUN524432 FKR524432 FAV524432 EQZ524432 EHD524432 DXH524432 DNL524432 DDP524432 CTT524432 CJX524432 CAB524432 BQF524432 BGJ524432 AWN524432 AMR524432 ACV524432 SZ524432 JD524432 WVP458896 WLT458896 WBX458896 VSB458896 VIF458896 UYJ458896 UON458896 UER458896 TUV458896 TKZ458896 TBD458896 SRH458896 SHL458896 RXP458896 RNT458896 RDX458896 QUB458896 QKF458896 QAJ458896 PQN458896 PGR458896 OWV458896 OMZ458896 ODD458896 NTH458896 NJL458896 MZP458896 MPT458896 MFX458896 LWB458896 LMF458896 LCJ458896 KSN458896 KIR458896 JYV458896 JOZ458896 JFD458896 IVH458896 ILL458896 IBP458896 HRT458896 HHX458896 GYB458896 GOF458896 GEJ458896 FUN458896 FKR458896 FAV458896 EQZ458896 EHD458896 DXH458896 DNL458896 DDP458896 CTT458896 CJX458896 CAB458896 BQF458896 BGJ458896 AWN458896 AMR458896 ACV458896 SZ458896 JD458896 WVP393360 WLT393360 WBX393360 VSB393360 VIF393360 UYJ393360 UON393360 UER393360 TUV393360 TKZ393360 TBD393360 SRH393360 SHL393360 RXP393360 RNT393360 RDX393360 QUB393360 QKF393360 QAJ393360 PQN393360 PGR393360 OWV393360 OMZ393360 ODD393360 NTH393360 NJL393360 MZP393360 MPT393360 MFX393360 LWB393360 LMF393360 LCJ393360 KSN393360 KIR393360 JYV393360 JOZ393360 JFD393360 IVH393360 ILL393360 IBP393360 HRT393360 HHX393360 GYB393360 GOF393360 GEJ393360 FUN393360 FKR393360 FAV393360 EQZ393360 EHD393360 DXH393360 DNL393360 DDP393360 CTT393360 CJX393360 CAB393360 BQF393360 BGJ393360 AWN393360 AMR393360 ACV393360 SZ393360 JD393360 WVP327824 WLT327824 WBX327824 VSB327824 VIF327824 UYJ327824 UON327824 UER327824 TUV327824 TKZ327824 TBD327824 SRH327824 SHL327824 RXP327824 RNT327824 RDX327824 QUB327824 QKF327824 QAJ327824 PQN327824 PGR327824 OWV327824 OMZ327824 ODD327824 NTH327824 NJL327824 MZP327824 MPT327824 MFX327824 LWB327824 LMF327824 LCJ327824 KSN327824 KIR327824 JYV327824 JOZ327824 JFD327824 IVH327824 ILL327824 IBP327824 HRT327824 HHX327824 GYB327824 GOF327824 GEJ327824 FUN327824 FKR327824 FAV327824 EQZ327824 EHD327824 DXH327824 DNL327824 DDP327824 CTT327824 CJX327824 CAB327824 BQF327824 BGJ327824 AWN327824 AMR327824 ACV327824 SZ327824 JD327824 WVP262288 WLT262288 WBX262288 VSB262288 VIF262288 UYJ262288 UON262288 UER262288 TUV262288 TKZ262288 TBD262288 SRH262288 SHL262288 RXP262288 RNT262288 RDX262288 QUB262288 QKF262288 QAJ262288 PQN262288 PGR262288 OWV262288 OMZ262288 ODD262288 NTH262288 NJL262288 MZP262288 MPT262288 MFX262288 LWB262288 LMF262288 LCJ262288 KSN262288 KIR262288 JYV262288 JOZ262288 JFD262288 IVH262288 ILL262288 IBP262288 HRT262288 HHX262288 GYB262288 GOF262288 GEJ262288 FUN262288 FKR262288 FAV262288 EQZ262288 EHD262288 DXH262288 DNL262288 DDP262288 CTT262288 CJX262288 CAB262288 BQF262288 BGJ262288 AWN262288 AMR262288 ACV262288 SZ262288 JD262288 WVP196752 WLT196752 WBX196752 VSB196752 VIF196752 UYJ196752 UON196752 UER196752 TUV196752 TKZ196752 TBD196752 SRH196752 SHL196752 RXP196752 RNT196752 RDX196752 QUB196752 QKF196752 QAJ196752 PQN196752 PGR196752 OWV196752 OMZ196752 ODD196752 NTH196752 NJL196752 MZP196752 MPT196752 MFX196752 LWB196752 LMF196752 LCJ196752 KSN196752 KIR196752 JYV196752 JOZ196752 JFD196752 IVH196752 ILL196752 IBP196752 HRT196752 HHX196752 GYB196752 GOF196752 GEJ196752 FUN196752 FKR196752 FAV196752 EQZ196752 EHD196752 DXH196752 DNL196752 DDP196752 CTT196752 CJX196752 CAB196752 BQF196752 BGJ196752 AWN196752 AMR196752 ACV196752 SZ196752 JD196752 WVP131216 WLT131216 WBX131216 VSB131216 VIF131216 UYJ131216 UON131216 UER131216 TUV131216 TKZ131216 TBD131216 SRH131216 SHL131216 RXP131216 RNT131216 RDX131216 QUB131216 QKF131216 QAJ131216 PQN131216 PGR131216 OWV131216 OMZ131216 ODD131216 NTH131216 NJL131216 MZP131216 MPT131216 MFX131216 LWB131216 LMF131216 LCJ131216 KSN131216 KIR131216 JYV131216 JOZ131216 JFD131216 IVH131216 ILL131216 IBP131216 HRT131216 HHX131216 GYB131216 GOF131216 GEJ131216 FUN131216 FKR131216 FAV131216 EQZ131216 EHD131216 DXH131216 DNL131216 DDP131216 CTT131216 CJX131216 CAB131216 BQF131216 BGJ131216 AWN131216 AMR131216 ACV131216 SZ131216 JD131216 WVP65680 WLT65680 WBX65680 VSB65680 VIF65680 UYJ65680 UON65680 UER65680 TUV65680 TKZ65680 TBD65680 SRH65680 SHL65680 RXP65680 RNT65680 RDX65680 QUB65680 QKF65680 QAJ65680 PQN65680 PGR65680 OWV65680 OMZ65680 ODD65680 NTH65680 NJL65680 MZP65680 MPT65680 MFX65680 LWB65680 LMF65680 LCJ65680 KSN65680 KIR65680 JYV65680 JOZ65680 JFD65680 IVH65680 ILL65680 IBP65680 HRT65680 HHX65680 GYB65680 GOF65680 GEJ65680 FUN65680 FKR65680 FAV65680 EQZ65680 EHD65680 DXH65680 DNL65680 DDP65680 CTT65680 CJX65680 CAB65680 BQF65680 BGJ65680 AWN65680 AMR65680 ACV65680 SZ65680 JD65680 WVP143 WLT143 WBX143 VSB143 VIF143 UYJ143 UON143 UER143 TUV143 TKZ143 TBD143 SRH143 SHL143 RXP143 RNT143 RDX143 QUB143 QKF143 QAJ143 PQN143 PGR143 OWV143 OMZ143 ODD143 NTH143 NJL143 MZP143 MPT143 MFX143 LWB143 LMF143 LCJ143 KSN143 KIR143 JYV143 JOZ143 JFD143 IVH143 ILL143 IBP143 HRT143 HHX143 GYB143 GOF143 GEJ143 FUN143 FKR143 FAV143 EQZ143 EHD143 DXH143 DNL143 DDP143 CTT143 CJX143 CAB143 BQF143 BGJ143 AWN143 AMR143 ACV143 SZ143">
      <formula1>"横向课题,委托课题,国家级一般,省部级重点,省部级一般,厅局级重点,厅局级一般,院级重点,院级一般,权威,1级,2级（CSSCI）,2级（浙大核心）,3级（CSSCI扩展）,3级（大学学报）,4级（本科学院学报）,5级（一般公开刊物）,国际级（会议论文）,国家级（会议论文）,学院内刊,中央级出版社,地方级出版社,省部级一等奖,省部级二等奖,省部级三等奖,厅局级一等奖,厅局级二等奖,厅局级三等奖,重要报刊,一般报刊,发明,软件著作权,实用新型、外观设计,其他"</formula1>
    </dataValidation>
    <dataValidation type="list" allowBlank="1" showInputMessage="1" showErrorMessage="1" sqref="IZ143 F143 F65680 F131216 F196752 F262288 F327824 F393360 F458896 F524432 F589968 F655504 F721040 F786576 F852112 F917648 F983184 WVL983184 WLP983184 WBT983184 VRX983184 VIB983184 UYF983184 UOJ983184 UEN983184 TUR983184 TKV983184 TAZ983184 SRD983184 SHH983184 RXL983184 RNP983184 RDT983184 QTX983184 QKB983184 QAF983184 PQJ983184 PGN983184 OWR983184 OMV983184 OCZ983184 NTD983184 NJH983184 MZL983184 MPP983184 MFT983184 LVX983184 LMB983184 LCF983184 KSJ983184 KIN983184 JYR983184 JOV983184 JEZ983184 IVD983184 ILH983184 IBL983184 HRP983184 HHT983184 GXX983184 GOB983184 GEF983184 FUJ983184 FKN983184 FAR983184 EQV983184 EGZ983184 DXD983184 DNH983184 DDL983184 CTP983184 CJT983184 BZX983184 BQB983184 BGF983184 AWJ983184 AMN983184 ACR983184 SV983184 IZ983184 WVL917648 WLP917648 WBT917648 VRX917648 VIB917648 UYF917648 UOJ917648 UEN917648 TUR917648 TKV917648 TAZ917648 SRD917648 SHH917648 RXL917648 RNP917648 RDT917648 QTX917648 QKB917648 QAF917648 PQJ917648 PGN917648 OWR917648 OMV917648 OCZ917648 NTD917648 NJH917648 MZL917648 MPP917648 MFT917648 LVX917648 LMB917648 LCF917648 KSJ917648 KIN917648 JYR917648 JOV917648 JEZ917648 IVD917648 ILH917648 IBL917648 HRP917648 HHT917648 GXX917648 GOB917648 GEF917648 FUJ917648 FKN917648 FAR917648 EQV917648 EGZ917648 DXD917648 DNH917648 DDL917648 CTP917648 CJT917648 BZX917648 BQB917648 BGF917648 AWJ917648 AMN917648 ACR917648 SV917648 IZ917648 WVL852112 WLP852112 WBT852112 VRX852112 VIB852112 UYF852112 UOJ852112 UEN852112 TUR852112 TKV852112 TAZ852112 SRD852112 SHH852112 RXL852112 RNP852112 RDT852112 QTX852112 QKB852112 QAF852112 PQJ852112 PGN852112 OWR852112 OMV852112 OCZ852112 NTD852112 NJH852112 MZL852112 MPP852112 MFT852112 LVX852112 LMB852112 LCF852112 KSJ852112 KIN852112 JYR852112 JOV852112 JEZ852112 IVD852112 ILH852112 IBL852112 HRP852112 HHT852112 GXX852112 GOB852112 GEF852112 FUJ852112 FKN852112 FAR852112 EQV852112 EGZ852112 DXD852112 DNH852112 DDL852112 CTP852112 CJT852112 BZX852112 BQB852112 BGF852112 AWJ852112 AMN852112 ACR852112 SV852112 IZ852112 WVL786576 WLP786576 WBT786576 VRX786576 VIB786576 UYF786576 UOJ786576 UEN786576 TUR786576 TKV786576 TAZ786576 SRD786576 SHH786576 RXL786576 RNP786576 RDT786576 QTX786576 QKB786576 QAF786576 PQJ786576 PGN786576 OWR786576 OMV786576 OCZ786576 NTD786576 NJH786576 MZL786576 MPP786576 MFT786576 LVX786576 LMB786576 LCF786576 KSJ786576 KIN786576 JYR786576 JOV786576 JEZ786576 IVD786576 ILH786576 IBL786576 HRP786576 HHT786576 GXX786576 GOB786576 GEF786576 FUJ786576 FKN786576 FAR786576 EQV786576 EGZ786576 DXD786576 DNH786576 DDL786576 CTP786576 CJT786576 BZX786576 BQB786576 BGF786576 AWJ786576 AMN786576 ACR786576 SV786576 IZ786576 WVL721040 WLP721040 WBT721040 VRX721040 VIB721040 UYF721040 UOJ721040 UEN721040 TUR721040 TKV721040 TAZ721040 SRD721040 SHH721040 RXL721040 RNP721040 RDT721040 QTX721040 QKB721040 QAF721040 PQJ721040 PGN721040 OWR721040 OMV721040 OCZ721040 NTD721040 NJH721040 MZL721040 MPP721040 MFT721040 LVX721040 LMB721040 LCF721040 KSJ721040 KIN721040 JYR721040 JOV721040 JEZ721040 IVD721040 ILH721040 IBL721040 HRP721040 HHT721040 GXX721040 GOB721040 GEF721040 FUJ721040 FKN721040 FAR721040 EQV721040 EGZ721040 DXD721040 DNH721040 DDL721040 CTP721040 CJT721040 BZX721040 BQB721040 BGF721040 AWJ721040 AMN721040 ACR721040 SV721040 IZ721040 WVL655504 WLP655504 WBT655504 VRX655504 VIB655504 UYF655504 UOJ655504 UEN655504 TUR655504 TKV655504 TAZ655504 SRD655504 SHH655504 RXL655504 RNP655504 RDT655504 QTX655504 QKB655504 QAF655504 PQJ655504 PGN655504 OWR655504 OMV655504 OCZ655504 NTD655504 NJH655504 MZL655504 MPP655504 MFT655504 LVX655504 LMB655504 LCF655504 KSJ655504 KIN655504 JYR655504 JOV655504 JEZ655504 IVD655504 ILH655504 IBL655504 HRP655504 HHT655504 GXX655504 GOB655504 GEF655504 FUJ655504 FKN655504 FAR655504 EQV655504 EGZ655504 DXD655504 DNH655504 DDL655504 CTP655504 CJT655504 BZX655504 BQB655504 BGF655504 AWJ655504 AMN655504 ACR655504 SV655504 IZ655504 WVL589968 WLP589968 WBT589968 VRX589968 VIB589968 UYF589968 UOJ589968 UEN589968 TUR589968 TKV589968 TAZ589968 SRD589968 SHH589968 RXL589968 RNP589968 RDT589968 QTX589968 QKB589968 QAF589968 PQJ589968 PGN589968 OWR589968 OMV589968 OCZ589968 NTD589968 NJH589968 MZL589968 MPP589968 MFT589968 LVX589968 LMB589968 LCF589968 KSJ589968 KIN589968 JYR589968 JOV589968 JEZ589968 IVD589968 ILH589968 IBL589968 HRP589968 HHT589968 GXX589968 GOB589968 GEF589968 FUJ589968 FKN589968 FAR589968 EQV589968 EGZ589968 DXD589968 DNH589968 DDL589968 CTP589968 CJT589968 BZX589968 BQB589968 BGF589968 AWJ589968 AMN589968 ACR589968 SV589968 IZ589968 WVL524432 WLP524432 WBT524432 VRX524432 VIB524432 UYF524432 UOJ524432 UEN524432 TUR524432 TKV524432 TAZ524432 SRD524432 SHH524432 RXL524432 RNP524432 RDT524432 QTX524432 QKB524432 QAF524432 PQJ524432 PGN524432 OWR524432 OMV524432 OCZ524432 NTD524432 NJH524432 MZL524432 MPP524432 MFT524432 LVX524432 LMB524432 LCF524432 KSJ524432 KIN524432 JYR524432 JOV524432 JEZ524432 IVD524432 ILH524432 IBL524432 HRP524432 HHT524432 GXX524432 GOB524432 GEF524432 FUJ524432 FKN524432 FAR524432 EQV524432 EGZ524432 DXD524432 DNH524432 DDL524432 CTP524432 CJT524432 BZX524432 BQB524432 BGF524432 AWJ524432 AMN524432 ACR524432 SV524432 IZ524432 WVL458896 WLP458896 WBT458896 VRX458896 VIB458896 UYF458896 UOJ458896 UEN458896 TUR458896 TKV458896 TAZ458896 SRD458896 SHH458896 RXL458896 RNP458896 RDT458896 QTX458896 QKB458896 QAF458896 PQJ458896 PGN458896 OWR458896 OMV458896 OCZ458896 NTD458896 NJH458896 MZL458896 MPP458896 MFT458896 LVX458896 LMB458896 LCF458896 KSJ458896 KIN458896 JYR458896 JOV458896 JEZ458896 IVD458896 ILH458896 IBL458896 HRP458896 HHT458896 GXX458896 GOB458896 GEF458896 FUJ458896 FKN458896 FAR458896 EQV458896 EGZ458896 DXD458896 DNH458896 DDL458896 CTP458896 CJT458896 BZX458896 BQB458896 BGF458896 AWJ458896 AMN458896 ACR458896 SV458896 IZ458896 WVL393360 WLP393360 WBT393360 VRX393360 VIB393360 UYF393360 UOJ393360 UEN393360 TUR393360 TKV393360 TAZ393360 SRD393360 SHH393360 RXL393360 RNP393360 RDT393360 QTX393360 QKB393360 QAF393360 PQJ393360 PGN393360 OWR393360 OMV393360 OCZ393360 NTD393360 NJH393360 MZL393360 MPP393360 MFT393360 LVX393360 LMB393360 LCF393360 KSJ393360 KIN393360 JYR393360 JOV393360 JEZ393360 IVD393360 ILH393360 IBL393360 HRP393360 HHT393360 GXX393360 GOB393360 GEF393360 FUJ393360 FKN393360 FAR393360 EQV393360 EGZ393360 DXD393360 DNH393360 DDL393360 CTP393360 CJT393360 BZX393360 BQB393360 BGF393360 AWJ393360 AMN393360 ACR393360 SV393360 IZ393360 WVL327824 WLP327824 WBT327824 VRX327824 VIB327824 UYF327824 UOJ327824 UEN327824 TUR327824 TKV327824 TAZ327824 SRD327824 SHH327824 RXL327824 RNP327824 RDT327824 QTX327824 QKB327824 QAF327824 PQJ327824 PGN327824 OWR327824 OMV327824 OCZ327824 NTD327824 NJH327824 MZL327824 MPP327824 MFT327824 LVX327824 LMB327824 LCF327824 KSJ327824 KIN327824 JYR327824 JOV327824 JEZ327824 IVD327824 ILH327824 IBL327824 HRP327824 HHT327824 GXX327824 GOB327824 GEF327824 FUJ327824 FKN327824 FAR327824 EQV327824 EGZ327824 DXD327824 DNH327824 DDL327824 CTP327824 CJT327824 BZX327824 BQB327824 BGF327824 AWJ327824 AMN327824 ACR327824 SV327824 IZ327824 WVL262288 WLP262288 WBT262288 VRX262288 VIB262288 UYF262288 UOJ262288 UEN262288 TUR262288 TKV262288 TAZ262288 SRD262288 SHH262288 RXL262288 RNP262288 RDT262288 QTX262288 QKB262288 QAF262288 PQJ262288 PGN262288 OWR262288 OMV262288 OCZ262288 NTD262288 NJH262288 MZL262288 MPP262288 MFT262288 LVX262288 LMB262288 LCF262288 KSJ262288 KIN262288 JYR262288 JOV262288 JEZ262288 IVD262288 ILH262288 IBL262288 HRP262288 HHT262288 GXX262288 GOB262288 GEF262288 FUJ262288 FKN262288 FAR262288 EQV262288 EGZ262288 DXD262288 DNH262288 DDL262288 CTP262288 CJT262288 BZX262288 BQB262288 BGF262288 AWJ262288 AMN262288 ACR262288 SV262288 IZ262288 WVL196752 WLP196752 WBT196752 VRX196752 VIB196752 UYF196752 UOJ196752 UEN196752 TUR196752 TKV196752 TAZ196752 SRD196752 SHH196752 RXL196752 RNP196752 RDT196752 QTX196752 QKB196752 QAF196752 PQJ196752 PGN196752 OWR196752 OMV196752 OCZ196752 NTD196752 NJH196752 MZL196752 MPP196752 MFT196752 LVX196752 LMB196752 LCF196752 KSJ196752 KIN196752 JYR196752 JOV196752 JEZ196752 IVD196752 ILH196752 IBL196752 HRP196752 HHT196752 GXX196752 GOB196752 GEF196752 FUJ196752 FKN196752 FAR196752 EQV196752 EGZ196752 DXD196752 DNH196752 DDL196752 CTP196752 CJT196752 BZX196752 BQB196752 BGF196752 AWJ196752 AMN196752 ACR196752 SV196752 IZ196752 WVL131216 WLP131216 WBT131216 VRX131216 VIB131216 UYF131216 UOJ131216 UEN131216 TUR131216 TKV131216 TAZ131216 SRD131216 SHH131216 RXL131216 RNP131216 RDT131216 QTX131216 QKB131216 QAF131216 PQJ131216 PGN131216 OWR131216 OMV131216 OCZ131216 NTD131216 NJH131216 MZL131216 MPP131216 MFT131216 LVX131216 LMB131216 LCF131216 KSJ131216 KIN131216 JYR131216 JOV131216 JEZ131216 IVD131216 ILH131216 IBL131216 HRP131216 HHT131216 GXX131216 GOB131216 GEF131216 FUJ131216 FKN131216 FAR131216 EQV131216 EGZ131216 DXD131216 DNH131216 DDL131216 CTP131216 CJT131216 BZX131216 BQB131216 BGF131216 AWJ131216 AMN131216 ACR131216 SV131216 IZ131216 WVL65680 WLP65680 WBT65680 VRX65680 VIB65680 UYF65680 UOJ65680 UEN65680 TUR65680 TKV65680 TAZ65680 SRD65680 SHH65680 RXL65680 RNP65680 RDT65680 QTX65680 QKB65680 QAF65680 PQJ65680 PGN65680 OWR65680 OMV65680 OCZ65680 NTD65680 NJH65680 MZL65680 MPP65680 MFT65680 LVX65680 LMB65680 LCF65680 KSJ65680 KIN65680 JYR65680 JOV65680 JEZ65680 IVD65680 ILH65680 IBL65680 HRP65680 HHT65680 GXX65680 GOB65680 GEF65680 FUJ65680 FKN65680 FAR65680 EQV65680 EGZ65680 DXD65680 DNH65680 DDL65680 CTP65680 CJT65680 BZX65680 BQB65680 BGF65680 AWJ65680 AMN65680 ACR65680 SV65680 IZ65680 WVL143 WLP143 WBT143 VRX143 VIB143 UYF143 UOJ143 UEN143 TUR143 TKV143 TAZ143 SRD143 SHH143 RXL143 RNP143 RDT143 QTX143 QKB143 QAF143 PQJ143 PGN143 OWR143 OMV143 OCZ143 NTD143 NJH143 MZL143 MPP143 MFT143 LVX143 LMB143 LCF143 KSJ143 KIN143 JYR143 JOV143 JEZ143 IVD143 ILH143 IBL143 HRP143 HHT143 GXX143 GOB143 GEF143 FUJ143 FKN143 FAR143 EQV143 EGZ143 DXD143 DNH143 DDL143 CTP143 CJT143 BZX143 BQB143 BGF143 AWJ143 AMN143 ACR143 SV143">
      <formula1>"2016.1,2016.2,2016.3,2016.4,2016.5,2016.6,2016.7,2016.8,2016.9,2016.10,2016.11,2016.12,2016.13,2016.14,2016.15,2016.16,2016.17,2016.18,2016.19,2016.20,2016.21,2016.22,2016.23,2016.24,2015补报"</formula1>
    </dataValidation>
    <dataValidation type="list" allowBlank="1" showInputMessage="1" showErrorMessage="1" sqref="JB143 H143 H65680 H131216 H196752 H262288 H327824 H393360 H458896 H524432 H589968 H655504 H721040 H786576 H852112 H917648 H983184 WVN983184 WLR983184 WBV983184 VRZ983184 VID983184 UYH983184 UOL983184 UEP983184 TUT983184 TKX983184 TBB983184 SRF983184 SHJ983184 RXN983184 RNR983184 RDV983184 QTZ983184 QKD983184 QAH983184 PQL983184 PGP983184 OWT983184 OMX983184 ODB983184 NTF983184 NJJ983184 MZN983184 MPR983184 MFV983184 LVZ983184 LMD983184 LCH983184 KSL983184 KIP983184 JYT983184 JOX983184 JFB983184 IVF983184 ILJ983184 IBN983184 HRR983184 HHV983184 GXZ983184 GOD983184 GEH983184 FUL983184 FKP983184 FAT983184 EQX983184 EHB983184 DXF983184 DNJ983184 DDN983184 CTR983184 CJV983184 BZZ983184 BQD983184 BGH983184 AWL983184 AMP983184 ACT983184 SX983184 JB983184 WVN917648 WLR917648 WBV917648 VRZ917648 VID917648 UYH917648 UOL917648 UEP917648 TUT917648 TKX917648 TBB917648 SRF917648 SHJ917648 RXN917648 RNR917648 RDV917648 QTZ917648 QKD917648 QAH917648 PQL917648 PGP917648 OWT917648 OMX917648 ODB917648 NTF917648 NJJ917648 MZN917648 MPR917648 MFV917648 LVZ917648 LMD917648 LCH917648 KSL917648 KIP917648 JYT917648 JOX917648 JFB917648 IVF917648 ILJ917648 IBN917648 HRR917648 HHV917648 GXZ917648 GOD917648 GEH917648 FUL917648 FKP917648 FAT917648 EQX917648 EHB917648 DXF917648 DNJ917648 DDN917648 CTR917648 CJV917648 BZZ917648 BQD917648 BGH917648 AWL917648 AMP917648 ACT917648 SX917648 JB917648 WVN852112 WLR852112 WBV852112 VRZ852112 VID852112 UYH852112 UOL852112 UEP852112 TUT852112 TKX852112 TBB852112 SRF852112 SHJ852112 RXN852112 RNR852112 RDV852112 QTZ852112 QKD852112 QAH852112 PQL852112 PGP852112 OWT852112 OMX852112 ODB852112 NTF852112 NJJ852112 MZN852112 MPR852112 MFV852112 LVZ852112 LMD852112 LCH852112 KSL852112 KIP852112 JYT852112 JOX852112 JFB852112 IVF852112 ILJ852112 IBN852112 HRR852112 HHV852112 GXZ852112 GOD852112 GEH852112 FUL852112 FKP852112 FAT852112 EQX852112 EHB852112 DXF852112 DNJ852112 DDN852112 CTR852112 CJV852112 BZZ852112 BQD852112 BGH852112 AWL852112 AMP852112 ACT852112 SX852112 JB852112 WVN786576 WLR786576 WBV786576 VRZ786576 VID786576 UYH786576 UOL786576 UEP786576 TUT786576 TKX786576 TBB786576 SRF786576 SHJ786576 RXN786576 RNR786576 RDV786576 QTZ786576 QKD786576 QAH786576 PQL786576 PGP786576 OWT786576 OMX786576 ODB786576 NTF786576 NJJ786576 MZN786576 MPR786576 MFV786576 LVZ786576 LMD786576 LCH786576 KSL786576 KIP786576 JYT786576 JOX786576 JFB786576 IVF786576 ILJ786576 IBN786576 HRR786576 HHV786576 GXZ786576 GOD786576 GEH786576 FUL786576 FKP786576 FAT786576 EQX786576 EHB786576 DXF786576 DNJ786576 DDN786576 CTR786576 CJV786576 BZZ786576 BQD786576 BGH786576 AWL786576 AMP786576 ACT786576 SX786576 JB786576 WVN721040 WLR721040 WBV721040 VRZ721040 VID721040 UYH721040 UOL721040 UEP721040 TUT721040 TKX721040 TBB721040 SRF721040 SHJ721040 RXN721040 RNR721040 RDV721040 QTZ721040 QKD721040 QAH721040 PQL721040 PGP721040 OWT721040 OMX721040 ODB721040 NTF721040 NJJ721040 MZN721040 MPR721040 MFV721040 LVZ721040 LMD721040 LCH721040 KSL721040 KIP721040 JYT721040 JOX721040 JFB721040 IVF721040 ILJ721040 IBN721040 HRR721040 HHV721040 GXZ721040 GOD721040 GEH721040 FUL721040 FKP721040 FAT721040 EQX721040 EHB721040 DXF721040 DNJ721040 DDN721040 CTR721040 CJV721040 BZZ721040 BQD721040 BGH721040 AWL721040 AMP721040 ACT721040 SX721040 JB721040 WVN655504 WLR655504 WBV655504 VRZ655504 VID655504 UYH655504 UOL655504 UEP655504 TUT655504 TKX655504 TBB655504 SRF655504 SHJ655504 RXN655504 RNR655504 RDV655504 QTZ655504 QKD655504 QAH655504 PQL655504 PGP655504 OWT655504 OMX655504 ODB655504 NTF655504 NJJ655504 MZN655504 MPR655504 MFV655504 LVZ655504 LMD655504 LCH655504 KSL655504 KIP655504 JYT655504 JOX655504 JFB655504 IVF655504 ILJ655504 IBN655504 HRR655504 HHV655504 GXZ655504 GOD655504 GEH655504 FUL655504 FKP655504 FAT655504 EQX655504 EHB655504 DXF655504 DNJ655504 DDN655504 CTR655504 CJV655504 BZZ655504 BQD655504 BGH655504 AWL655504 AMP655504 ACT655504 SX655504 JB655504 WVN589968 WLR589968 WBV589968 VRZ589968 VID589968 UYH589968 UOL589968 UEP589968 TUT589968 TKX589968 TBB589968 SRF589968 SHJ589968 RXN589968 RNR589968 RDV589968 QTZ589968 QKD589968 QAH589968 PQL589968 PGP589968 OWT589968 OMX589968 ODB589968 NTF589968 NJJ589968 MZN589968 MPR589968 MFV589968 LVZ589968 LMD589968 LCH589968 KSL589968 KIP589968 JYT589968 JOX589968 JFB589968 IVF589968 ILJ589968 IBN589968 HRR589968 HHV589968 GXZ589968 GOD589968 GEH589968 FUL589968 FKP589968 FAT589968 EQX589968 EHB589968 DXF589968 DNJ589968 DDN589968 CTR589968 CJV589968 BZZ589968 BQD589968 BGH589968 AWL589968 AMP589968 ACT589968 SX589968 JB589968 WVN524432 WLR524432 WBV524432 VRZ524432 VID524432 UYH524432 UOL524432 UEP524432 TUT524432 TKX524432 TBB524432 SRF524432 SHJ524432 RXN524432 RNR524432 RDV524432 QTZ524432 QKD524432 QAH524432 PQL524432 PGP524432 OWT524432 OMX524432 ODB524432 NTF524432 NJJ524432 MZN524432 MPR524432 MFV524432 LVZ524432 LMD524432 LCH524432 KSL524432 KIP524432 JYT524432 JOX524432 JFB524432 IVF524432 ILJ524432 IBN524432 HRR524432 HHV524432 GXZ524432 GOD524432 GEH524432 FUL524432 FKP524432 FAT524432 EQX524432 EHB524432 DXF524432 DNJ524432 DDN524432 CTR524432 CJV524432 BZZ524432 BQD524432 BGH524432 AWL524432 AMP524432 ACT524432 SX524432 JB524432 WVN458896 WLR458896 WBV458896 VRZ458896 VID458896 UYH458896 UOL458896 UEP458896 TUT458896 TKX458896 TBB458896 SRF458896 SHJ458896 RXN458896 RNR458896 RDV458896 QTZ458896 QKD458896 QAH458896 PQL458896 PGP458896 OWT458896 OMX458896 ODB458896 NTF458896 NJJ458896 MZN458896 MPR458896 MFV458896 LVZ458896 LMD458896 LCH458896 KSL458896 KIP458896 JYT458896 JOX458896 JFB458896 IVF458896 ILJ458896 IBN458896 HRR458896 HHV458896 GXZ458896 GOD458896 GEH458896 FUL458896 FKP458896 FAT458896 EQX458896 EHB458896 DXF458896 DNJ458896 DDN458896 CTR458896 CJV458896 BZZ458896 BQD458896 BGH458896 AWL458896 AMP458896 ACT458896 SX458896 JB458896 WVN393360 WLR393360 WBV393360 VRZ393360 VID393360 UYH393360 UOL393360 UEP393360 TUT393360 TKX393360 TBB393360 SRF393360 SHJ393360 RXN393360 RNR393360 RDV393360 QTZ393360 QKD393360 QAH393360 PQL393360 PGP393360 OWT393360 OMX393360 ODB393360 NTF393360 NJJ393360 MZN393360 MPR393360 MFV393360 LVZ393360 LMD393360 LCH393360 KSL393360 KIP393360 JYT393360 JOX393360 JFB393360 IVF393360 ILJ393360 IBN393360 HRR393360 HHV393360 GXZ393360 GOD393360 GEH393360 FUL393360 FKP393360 FAT393360 EQX393360 EHB393360 DXF393360 DNJ393360 DDN393360 CTR393360 CJV393360 BZZ393360 BQD393360 BGH393360 AWL393360 AMP393360 ACT393360 SX393360 JB393360 WVN327824 WLR327824 WBV327824 VRZ327824 VID327824 UYH327824 UOL327824 UEP327824 TUT327824 TKX327824 TBB327824 SRF327824 SHJ327824 RXN327824 RNR327824 RDV327824 QTZ327824 QKD327824 QAH327824 PQL327824 PGP327824 OWT327824 OMX327824 ODB327824 NTF327824 NJJ327824 MZN327824 MPR327824 MFV327824 LVZ327824 LMD327824 LCH327824 KSL327824 KIP327824 JYT327824 JOX327824 JFB327824 IVF327824 ILJ327824 IBN327824 HRR327824 HHV327824 GXZ327824 GOD327824 GEH327824 FUL327824 FKP327824 FAT327824 EQX327824 EHB327824 DXF327824 DNJ327824 DDN327824 CTR327824 CJV327824 BZZ327824 BQD327824 BGH327824 AWL327824 AMP327824 ACT327824 SX327824 JB327824 WVN262288 WLR262288 WBV262288 VRZ262288 VID262288 UYH262288 UOL262288 UEP262288 TUT262288 TKX262288 TBB262288 SRF262288 SHJ262288 RXN262288 RNR262288 RDV262288 QTZ262288 QKD262288 QAH262288 PQL262288 PGP262288 OWT262288 OMX262288 ODB262288 NTF262288 NJJ262288 MZN262288 MPR262288 MFV262288 LVZ262288 LMD262288 LCH262288 KSL262288 KIP262288 JYT262288 JOX262288 JFB262288 IVF262288 ILJ262288 IBN262288 HRR262288 HHV262288 GXZ262288 GOD262288 GEH262288 FUL262288 FKP262288 FAT262288 EQX262288 EHB262288 DXF262288 DNJ262288 DDN262288 CTR262288 CJV262288 BZZ262288 BQD262288 BGH262288 AWL262288 AMP262288 ACT262288 SX262288 JB262288 WVN196752 WLR196752 WBV196752 VRZ196752 VID196752 UYH196752 UOL196752 UEP196752 TUT196752 TKX196752 TBB196752 SRF196752 SHJ196752 RXN196752 RNR196752 RDV196752 QTZ196752 QKD196752 QAH196752 PQL196752 PGP196752 OWT196752 OMX196752 ODB196752 NTF196752 NJJ196752 MZN196752 MPR196752 MFV196752 LVZ196752 LMD196752 LCH196752 KSL196752 KIP196752 JYT196752 JOX196752 JFB196752 IVF196752 ILJ196752 IBN196752 HRR196752 HHV196752 GXZ196752 GOD196752 GEH196752 FUL196752 FKP196752 FAT196752 EQX196752 EHB196752 DXF196752 DNJ196752 DDN196752 CTR196752 CJV196752 BZZ196752 BQD196752 BGH196752 AWL196752 AMP196752 ACT196752 SX196752 JB196752 WVN131216 WLR131216 WBV131216 VRZ131216 VID131216 UYH131216 UOL131216 UEP131216 TUT131216 TKX131216 TBB131216 SRF131216 SHJ131216 RXN131216 RNR131216 RDV131216 QTZ131216 QKD131216 QAH131216 PQL131216 PGP131216 OWT131216 OMX131216 ODB131216 NTF131216 NJJ131216 MZN131216 MPR131216 MFV131216 LVZ131216 LMD131216 LCH131216 KSL131216 KIP131216 JYT131216 JOX131216 JFB131216 IVF131216 ILJ131216 IBN131216 HRR131216 HHV131216 GXZ131216 GOD131216 GEH131216 FUL131216 FKP131216 FAT131216 EQX131216 EHB131216 DXF131216 DNJ131216 DDN131216 CTR131216 CJV131216 BZZ131216 BQD131216 BGH131216 AWL131216 AMP131216 ACT131216 SX131216 JB131216 WVN65680 WLR65680 WBV65680 VRZ65680 VID65680 UYH65680 UOL65680 UEP65680 TUT65680 TKX65680 TBB65680 SRF65680 SHJ65680 RXN65680 RNR65680 RDV65680 QTZ65680 QKD65680 QAH65680 PQL65680 PGP65680 OWT65680 OMX65680 ODB65680 NTF65680 NJJ65680 MZN65680 MPR65680 MFV65680 LVZ65680 LMD65680 LCH65680 KSL65680 KIP65680 JYT65680 JOX65680 JFB65680 IVF65680 ILJ65680 IBN65680 HRR65680 HHV65680 GXZ65680 GOD65680 GEH65680 FUL65680 FKP65680 FAT65680 EQX65680 EHB65680 DXF65680 DNJ65680 DDN65680 CTR65680 CJV65680 BZZ65680 BQD65680 BGH65680 AWL65680 AMP65680 ACT65680 SX65680 JB65680 WVN143 WLR143 WBV143 VRZ143 VID143 UYH143 UOL143 UEP143 TUT143 TKX143 TBB143 SRF143 SHJ143 RXN143 RNR143 RDV143 QTZ143 QKD143 QAH143 PQL143 PGP143 OWT143 OMX143 ODB143 NTF143 NJJ143 MZN143 MPR143 MFV143 LVZ143 LMD143 LCH143 KSL143 KIP143 JYT143 JOX143 JFB143 IVF143 ILJ143 IBN143 HRR143 HHV143 GXZ143 GOD143 GEH143 FUL143 FKP143 FAT143 EQX143 EHB143 DXF143 DNJ143 DDN143 CTR143 CJV143 BZZ143 BQD143 BGH143 AWL143 AMP143 ACT143 SX143">
      <formula1>"1\1,1\2,1\3,1\4,1\5,1\6,2\2,2\3,2\4,2\5,2\6,3\3,3\4,3\5,3\6,4\4,4\5,4\6,5\5,5\6,6\6"</formula1>
    </dataValidation>
    <dataValidation type="list" allowBlank="1" showInputMessage="1" showErrorMessage="1" sqref="IX143 D143 D65680 D131216 D196752 D262288 D327824 D393360 D458896 D524432 D589968 D655504 D721040 D786576 D852112 D917648 D983184 WVJ983184 WLN983184 WBR983184 VRV983184 VHZ983184 UYD983184 UOH983184 UEL983184 TUP983184 TKT983184 TAX983184 SRB983184 SHF983184 RXJ983184 RNN983184 RDR983184 QTV983184 QJZ983184 QAD983184 PQH983184 PGL983184 OWP983184 OMT983184 OCX983184 NTB983184 NJF983184 MZJ983184 MPN983184 MFR983184 LVV983184 LLZ983184 LCD983184 KSH983184 KIL983184 JYP983184 JOT983184 JEX983184 IVB983184 ILF983184 IBJ983184 HRN983184 HHR983184 GXV983184 GNZ983184 GED983184 FUH983184 FKL983184 FAP983184 EQT983184 EGX983184 DXB983184 DNF983184 DDJ983184 CTN983184 CJR983184 BZV983184 BPZ983184 BGD983184 AWH983184 AML983184 ACP983184 ST983184 IX983184 WVJ917648 WLN917648 WBR917648 VRV917648 VHZ917648 UYD917648 UOH917648 UEL917648 TUP917648 TKT917648 TAX917648 SRB917648 SHF917648 RXJ917648 RNN917648 RDR917648 QTV917648 QJZ917648 QAD917648 PQH917648 PGL917648 OWP917648 OMT917648 OCX917648 NTB917648 NJF917648 MZJ917648 MPN917648 MFR917648 LVV917648 LLZ917648 LCD917648 KSH917648 KIL917648 JYP917648 JOT917648 JEX917648 IVB917648 ILF917648 IBJ917648 HRN917648 HHR917648 GXV917648 GNZ917648 GED917648 FUH917648 FKL917648 FAP917648 EQT917648 EGX917648 DXB917648 DNF917648 DDJ917648 CTN917648 CJR917648 BZV917648 BPZ917648 BGD917648 AWH917648 AML917648 ACP917648 ST917648 IX917648 WVJ852112 WLN852112 WBR852112 VRV852112 VHZ852112 UYD852112 UOH852112 UEL852112 TUP852112 TKT852112 TAX852112 SRB852112 SHF852112 RXJ852112 RNN852112 RDR852112 QTV852112 QJZ852112 QAD852112 PQH852112 PGL852112 OWP852112 OMT852112 OCX852112 NTB852112 NJF852112 MZJ852112 MPN852112 MFR852112 LVV852112 LLZ852112 LCD852112 KSH852112 KIL852112 JYP852112 JOT852112 JEX852112 IVB852112 ILF852112 IBJ852112 HRN852112 HHR852112 GXV852112 GNZ852112 GED852112 FUH852112 FKL852112 FAP852112 EQT852112 EGX852112 DXB852112 DNF852112 DDJ852112 CTN852112 CJR852112 BZV852112 BPZ852112 BGD852112 AWH852112 AML852112 ACP852112 ST852112 IX852112 WVJ786576 WLN786576 WBR786576 VRV786576 VHZ786576 UYD786576 UOH786576 UEL786576 TUP786576 TKT786576 TAX786576 SRB786576 SHF786576 RXJ786576 RNN786576 RDR786576 QTV786576 QJZ786576 QAD786576 PQH786576 PGL786576 OWP786576 OMT786576 OCX786576 NTB786576 NJF786576 MZJ786576 MPN786576 MFR786576 LVV786576 LLZ786576 LCD786576 KSH786576 KIL786576 JYP786576 JOT786576 JEX786576 IVB786576 ILF786576 IBJ786576 HRN786576 HHR786576 GXV786576 GNZ786576 GED786576 FUH786576 FKL786576 FAP786576 EQT786576 EGX786576 DXB786576 DNF786576 DDJ786576 CTN786576 CJR786576 BZV786576 BPZ786576 BGD786576 AWH786576 AML786576 ACP786576 ST786576 IX786576 WVJ721040 WLN721040 WBR721040 VRV721040 VHZ721040 UYD721040 UOH721040 UEL721040 TUP721040 TKT721040 TAX721040 SRB721040 SHF721040 RXJ721040 RNN721040 RDR721040 QTV721040 QJZ721040 QAD721040 PQH721040 PGL721040 OWP721040 OMT721040 OCX721040 NTB721040 NJF721040 MZJ721040 MPN721040 MFR721040 LVV721040 LLZ721040 LCD721040 KSH721040 KIL721040 JYP721040 JOT721040 JEX721040 IVB721040 ILF721040 IBJ721040 HRN721040 HHR721040 GXV721040 GNZ721040 GED721040 FUH721040 FKL721040 FAP721040 EQT721040 EGX721040 DXB721040 DNF721040 DDJ721040 CTN721040 CJR721040 BZV721040 BPZ721040 BGD721040 AWH721040 AML721040 ACP721040 ST721040 IX721040 WVJ655504 WLN655504 WBR655504 VRV655504 VHZ655504 UYD655504 UOH655504 UEL655504 TUP655504 TKT655504 TAX655504 SRB655504 SHF655504 RXJ655504 RNN655504 RDR655504 QTV655504 QJZ655504 QAD655504 PQH655504 PGL655504 OWP655504 OMT655504 OCX655504 NTB655504 NJF655504 MZJ655504 MPN655504 MFR655504 LVV655504 LLZ655504 LCD655504 KSH655504 KIL655504 JYP655504 JOT655504 JEX655504 IVB655504 ILF655504 IBJ655504 HRN655504 HHR655504 GXV655504 GNZ655504 GED655504 FUH655504 FKL655504 FAP655504 EQT655504 EGX655504 DXB655504 DNF655504 DDJ655504 CTN655504 CJR655504 BZV655504 BPZ655504 BGD655504 AWH655504 AML655504 ACP655504 ST655504 IX655504 WVJ589968 WLN589968 WBR589968 VRV589968 VHZ589968 UYD589968 UOH589968 UEL589968 TUP589968 TKT589968 TAX589968 SRB589968 SHF589968 RXJ589968 RNN589968 RDR589968 QTV589968 QJZ589968 QAD589968 PQH589968 PGL589968 OWP589968 OMT589968 OCX589968 NTB589968 NJF589968 MZJ589968 MPN589968 MFR589968 LVV589968 LLZ589968 LCD589968 KSH589968 KIL589968 JYP589968 JOT589968 JEX589968 IVB589968 ILF589968 IBJ589968 HRN589968 HHR589968 GXV589968 GNZ589968 GED589968 FUH589968 FKL589968 FAP589968 EQT589968 EGX589968 DXB589968 DNF589968 DDJ589968 CTN589968 CJR589968 BZV589968 BPZ589968 BGD589968 AWH589968 AML589968 ACP589968 ST589968 IX589968 WVJ524432 WLN524432 WBR524432 VRV524432 VHZ524432 UYD524432 UOH524432 UEL524432 TUP524432 TKT524432 TAX524432 SRB524432 SHF524432 RXJ524432 RNN524432 RDR524432 QTV524432 QJZ524432 QAD524432 PQH524432 PGL524432 OWP524432 OMT524432 OCX524432 NTB524432 NJF524432 MZJ524432 MPN524432 MFR524432 LVV524432 LLZ524432 LCD524432 KSH524432 KIL524432 JYP524432 JOT524432 JEX524432 IVB524432 ILF524432 IBJ524432 HRN524432 HHR524432 GXV524432 GNZ524432 GED524432 FUH524432 FKL524432 FAP524432 EQT524432 EGX524432 DXB524432 DNF524432 DDJ524432 CTN524432 CJR524432 BZV524432 BPZ524432 BGD524432 AWH524432 AML524432 ACP524432 ST524432 IX524432 WVJ458896 WLN458896 WBR458896 VRV458896 VHZ458896 UYD458896 UOH458896 UEL458896 TUP458896 TKT458896 TAX458896 SRB458896 SHF458896 RXJ458896 RNN458896 RDR458896 QTV458896 QJZ458896 QAD458896 PQH458896 PGL458896 OWP458896 OMT458896 OCX458896 NTB458896 NJF458896 MZJ458896 MPN458896 MFR458896 LVV458896 LLZ458896 LCD458896 KSH458896 KIL458896 JYP458896 JOT458896 JEX458896 IVB458896 ILF458896 IBJ458896 HRN458896 HHR458896 GXV458896 GNZ458896 GED458896 FUH458896 FKL458896 FAP458896 EQT458896 EGX458896 DXB458896 DNF458896 DDJ458896 CTN458896 CJR458896 BZV458896 BPZ458896 BGD458896 AWH458896 AML458896 ACP458896 ST458896 IX458896 WVJ393360 WLN393360 WBR393360 VRV393360 VHZ393360 UYD393360 UOH393360 UEL393360 TUP393360 TKT393360 TAX393360 SRB393360 SHF393360 RXJ393360 RNN393360 RDR393360 QTV393360 QJZ393360 QAD393360 PQH393360 PGL393360 OWP393360 OMT393360 OCX393360 NTB393360 NJF393360 MZJ393360 MPN393360 MFR393360 LVV393360 LLZ393360 LCD393360 KSH393360 KIL393360 JYP393360 JOT393360 JEX393360 IVB393360 ILF393360 IBJ393360 HRN393360 HHR393360 GXV393360 GNZ393360 GED393360 FUH393360 FKL393360 FAP393360 EQT393360 EGX393360 DXB393360 DNF393360 DDJ393360 CTN393360 CJR393360 BZV393360 BPZ393360 BGD393360 AWH393360 AML393360 ACP393360 ST393360 IX393360 WVJ327824 WLN327824 WBR327824 VRV327824 VHZ327824 UYD327824 UOH327824 UEL327824 TUP327824 TKT327824 TAX327824 SRB327824 SHF327824 RXJ327824 RNN327824 RDR327824 QTV327824 QJZ327824 QAD327824 PQH327824 PGL327824 OWP327824 OMT327824 OCX327824 NTB327824 NJF327824 MZJ327824 MPN327824 MFR327824 LVV327824 LLZ327824 LCD327824 KSH327824 KIL327824 JYP327824 JOT327824 JEX327824 IVB327824 ILF327824 IBJ327824 HRN327824 HHR327824 GXV327824 GNZ327824 GED327824 FUH327824 FKL327824 FAP327824 EQT327824 EGX327824 DXB327824 DNF327824 DDJ327824 CTN327824 CJR327824 BZV327824 BPZ327824 BGD327824 AWH327824 AML327824 ACP327824 ST327824 IX327824 WVJ262288 WLN262288 WBR262288 VRV262288 VHZ262288 UYD262288 UOH262288 UEL262288 TUP262288 TKT262288 TAX262288 SRB262288 SHF262288 RXJ262288 RNN262288 RDR262288 QTV262288 QJZ262288 QAD262288 PQH262288 PGL262288 OWP262288 OMT262288 OCX262288 NTB262288 NJF262288 MZJ262288 MPN262288 MFR262288 LVV262288 LLZ262288 LCD262288 KSH262288 KIL262288 JYP262288 JOT262288 JEX262288 IVB262288 ILF262288 IBJ262288 HRN262288 HHR262288 GXV262288 GNZ262288 GED262288 FUH262288 FKL262288 FAP262288 EQT262288 EGX262288 DXB262288 DNF262288 DDJ262288 CTN262288 CJR262288 BZV262288 BPZ262288 BGD262288 AWH262288 AML262288 ACP262288 ST262288 IX262288 WVJ196752 WLN196752 WBR196752 VRV196752 VHZ196752 UYD196752 UOH196752 UEL196752 TUP196752 TKT196752 TAX196752 SRB196752 SHF196752 RXJ196752 RNN196752 RDR196752 QTV196752 QJZ196752 QAD196752 PQH196752 PGL196752 OWP196752 OMT196752 OCX196752 NTB196752 NJF196752 MZJ196752 MPN196752 MFR196752 LVV196752 LLZ196752 LCD196752 KSH196752 KIL196752 JYP196752 JOT196752 JEX196752 IVB196752 ILF196752 IBJ196752 HRN196752 HHR196752 GXV196752 GNZ196752 GED196752 FUH196752 FKL196752 FAP196752 EQT196752 EGX196752 DXB196752 DNF196752 DDJ196752 CTN196752 CJR196752 BZV196752 BPZ196752 BGD196752 AWH196752 AML196752 ACP196752 ST196752 IX196752 WVJ131216 WLN131216 WBR131216 VRV131216 VHZ131216 UYD131216 UOH131216 UEL131216 TUP131216 TKT131216 TAX131216 SRB131216 SHF131216 RXJ131216 RNN131216 RDR131216 QTV131216 QJZ131216 QAD131216 PQH131216 PGL131216 OWP131216 OMT131216 OCX131216 NTB131216 NJF131216 MZJ131216 MPN131216 MFR131216 LVV131216 LLZ131216 LCD131216 KSH131216 KIL131216 JYP131216 JOT131216 JEX131216 IVB131216 ILF131216 IBJ131216 HRN131216 HHR131216 GXV131216 GNZ131216 GED131216 FUH131216 FKL131216 FAP131216 EQT131216 EGX131216 DXB131216 DNF131216 DDJ131216 CTN131216 CJR131216 BZV131216 BPZ131216 BGD131216 AWH131216 AML131216 ACP131216 ST131216 IX131216 WVJ65680 WLN65680 WBR65680 VRV65680 VHZ65680 UYD65680 UOH65680 UEL65680 TUP65680 TKT65680 TAX65680 SRB65680 SHF65680 RXJ65680 RNN65680 RDR65680 QTV65680 QJZ65680 QAD65680 PQH65680 PGL65680 OWP65680 OMT65680 OCX65680 NTB65680 NJF65680 MZJ65680 MPN65680 MFR65680 LVV65680 LLZ65680 LCD65680 KSH65680 KIL65680 JYP65680 JOT65680 JEX65680 IVB65680 ILF65680 IBJ65680 HRN65680 HHR65680 GXV65680 GNZ65680 GED65680 FUH65680 FKL65680 FAP65680 EQT65680 EGX65680 DXB65680 DNF65680 DDJ65680 CTN65680 CJR65680 BZV65680 BPZ65680 BGD65680 AWH65680 AML65680 ACP65680 ST65680 IX65680 WVJ143 WLN143 WBR143 VRV143 VHZ143 UYD143 UOH143 UEL143 TUP143 TKT143 TAX143 SRB143 SHF143 RXJ143 RNN143 RDR143 QTV143 QJZ143 QAD143 PQH143 PGL143 OWP143 OMT143 OCX143 NTB143 NJF143 MZJ143 MPN143 MFR143 LVV143 LLZ143 LCD143 KSH143 KIL143 JYP143 JOT143 JEX143 IVB143 ILF143 IBJ143 HRN143 HHR143 GXV143 GNZ143 GED143 FUH143 FKL143 FAP143 EQT143 EGX143 DXB143 DNF143 DDJ143 CTN143 CJR143 BZV143 BPZ143 BGD143 AWH143 AML143 ACP143 ST143">
      <formula1>"横向课题,纵向课题,论文,专著,编著,译著,教材,获奖,作品,专利,其他"</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workbookViewId="0">
      <selection sqref="A1:P1"/>
    </sheetView>
  </sheetViews>
  <sheetFormatPr defaultColWidth="9" defaultRowHeight="25" customHeight="1" x14ac:dyDescent="0.25"/>
  <cols>
    <col min="1" max="1" width="7.90625" style="52" customWidth="1"/>
    <col min="2" max="2" width="6.90625" style="52" customWidth="1"/>
    <col min="3" max="3" width="25.453125" style="52" customWidth="1"/>
    <col min="4" max="4" width="9" style="52" customWidth="1"/>
    <col min="5" max="5" width="21.6328125" style="52" customWidth="1"/>
    <col min="6" max="6" width="6.7265625" style="52" customWidth="1"/>
    <col min="7" max="7" width="15.90625" style="52" customWidth="1"/>
    <col min="8" max="8" width="3.90625" style="52" customWidth="1"/>
    <col min="9" max="9" width="7.90625" style="52" customWidth="1"/>
    <col min="10" max="10" width="15.6328125" style="52" customWidth="1"/>
    <col min="11" max="11" width="5.08984375" style="52" customWidth="1"/>
    <col min="12" max="12" width="4.90625" style="52" customWidth="1"/>
    <col min="13" max="13" width="5.7265625" style="52" customWidth="1"/>
    <col min="14" max="14" width="7" style="100" customWidth="1"/>
    <col min="15" max="15" width="6.90625" style="100" customWidth="1"/>
    <col min="16" max="16" width="6.90625" style="52" customWidth="1"/>
    <col min="17" max="16384" width="9" style="52"/>
  </cols>
  <sheetData>
    <row r="1" spans="1:16" s="87" customFormat="1" ht="25" customHeight="1" x14ac:dyDescent="0.25">
      <c r="A1" s="152" t="s">
        <v>3763</v>
      </c>
      <c r="B1" s="152"/>
      <c r="C1" s="152"/>
      <c r="D1" s="152"/>
      <c r="E1" s="152"/>
      <c r="F1" s="152"/>
      <c r="G1" s="152"/>
      <c r="H1" s="152"/>
      <c r="I1" s="152"/>
      <c r="J1" s="152"/>
      <c r="K1" s="152"/>
      <c r="L1" s="152"/>
      <c r="M1" s="152"/>
      <c r="N1" s="152"/>
      <c r="O1" s="152"/>
      <c r="P1" s="152"/>
    </row>
    <row r="2" spans="1:16" s="10" customFormat="1" ht="36" x14ac:dyDescent="0.25">
      <c r="A2" s="11" t="s">
        <v>0</v>
      </c>
      <c r="B2" s="11" t="s">
        <v>1</v>
      </c>
      <c r="C2" s="11" t="s">
        <v>2</v>
      </c>
      <c r="D2" s="11" t="s">
        <v>3</v>
      </c>
      <c r="E2" s="11" t="s">
        <v>4</v>
      </c>
      <c r="F2" s="11" t="s">
        <v>5</v>
      </c>
      <c r="G2" s="11" t="s">
        <v>6</v>
      </c>
      <c r="H2" s="11" t="s">
        <v>7</v>
      </c>
      <c r="I2" s="11" t="s">
        <v>8</v>
      </c>
      <c r="J2" s="11" t="s">
        <v>9</v>
      </c>
      <c r="K2" s="11" t="s">
        <v>10</v>
      </c>
      <c r="L2" s="11" t="s">
        <v>11</v>
      </c>
      <c r="M2" s="11" t="s">
        <v>12</v>
      </c>
      <c r="N2" s="98" t="s">
        <v>3606</v>
      </c>
      <c r="O2" s="98" t="s">
        <v>13</v>
      </c>
      <c r="P2" s="76" t="s">
        <v>3558</v>
      </c>
    </row>
    <row r="3" spans="1:16" s="87" customFormat="1" ht="25" customHeight="1" x14ac:dyDescent="0.25">
      <c r="A3" s="214" t="s">
        <v>2120</v>
      </c>
      <c r="B3" s="214" t="s">
        <v>15</v>
      </c>
      <c r="C3" s="77" t="s">
        <v>2121</v>
      </c>
      <c r="D3" s="77" t="s">
        <v>121</v>
      </c>
      <c r="E3" s="77" t="s">
        <v>2122</v>
      </c>
      <c r="F3" s="77" t="s">
        <v>1576</v>
      </c>
      <c r="G3" s="77" t="s">
        <v>29</v>
      </c>
      <c r="H3" s="88" t="s">
        <v>21</v>
      </c>
      <c r="I3" s="77" t="s">
        <v>3367</v>
      </c>
      <c r="J3" s="77" t="s">
        <v>124</v>
      </c>
      <c r="K3" s="77">
        <v>4</v>
      </c>
      <c r="L3" s="77">
        <v>0</v>
      </c>
      <c r="M3" s="214">
        <v>15</v>
      </c>
      <c r="N3" s="215">
        <v>41.5</v>
      </c>
      <c r="O3" s="215">
        <v>26.5</v>
      </c>
      <c r="P3" s="225"/>
    </row>
    <row r="4" spans="1:16" s="87" customFormat="1" ht="25" customHeight="1" x14ac:dyDescent="0.25">
      <c r="A4" s="214"/>
      <c r="B4" s="214"/>
      <c r="C4" s="77" t="s">
        <v>26</v>
      </c>
      <c r="D4" s="77" t="s">
        <v>2126</v>
      </c>
      <c r="E4" s="77" t="s">
        <v>416</v>
      </c>
      <c r="F4" s="77" t="s">
        <v>29</v>
      </c>
      <c r="G4" s="77" t="s">
        <v>44</v>
      </c>
      <c r="H4" s="77" t="s">
        <v>148</v>
      </c>
      <c r="I4" s="77" t="s">
        <v>149</v>
      </c>
      <c r="J4" s="77" t="s">
        <v>31</v>
      </c>
      <c r="K4" s="77">
        <v>1.5</v>
      </c>
      <c r="L4" s="77">
        <v>0</v>
      </c>
      <c r="M4" s="214"/>
      <c r="N4" s="215"/>
      <c r="O4" s="215"/>
      <c r="P4" s="225"/>
    </row>
    <row r="5" spans="1:16" s="87" customFormat="1" ht="25" customHeight="1" x14ac:dyDescent="0.25">
      <c r="A5" s="214"/>
      <c r="B5" s="214"/>
      <c r="C5" s="77" t="s">
        <v>2124</v>
      </c>
      <c r="D5" s="77" t="s">
        <v>26</v>
      </c>
      <c r="E5" s="77" t="s">
        <v>249</v>
      </c>
      <c r="F5" s="88" t="s">
        <v>1008</v>
      </c>
      <c r="G5" s="77" t="s">
        <v>29</v>
      </c>
      <c r="H5" s="77" t="s">
        <v>44</v>
      </c>
      <c r="I5" s="77" t="s">
        <v>3249</v>
      </c>
      <c r="J5" s="77" t="s">
        <v>31</v>
      </c>
      <c r="K5" s="77">
        <v>1.5</v>
      </c>
      <c r="L5" s="77">
        <v>0</v>
      </c>
      <c r="M5" s="214"/>
      <c r="N5" s="215"/>
      <c r="O5" s="215"/>
      <c r="P5" s="225"/>
    </row>
    <row r="6" spans="1:16" s="22" customFormat="1" ht="25" customHeight="1" x14ac:dyDescent="0.25">
      <c r="A6" s="214"/>
      <c r="B6" s="214"/>
      <c r="C6" s="77" t="s">
        <v>2125</v>
      </c>
      <c r="D6" s="77" t="s">
        <v>26</v>
      </c>
      <c r="E6" s="77" t="s">
        <v>2126</v>
      </c>
      <c r="F6" s="77" t="s">
        <v>416</v>
      </c>
      <c r="G6" s="77" t="s">
        <v>29</v>
      </c>
      <c r="H6" s="77" t="s">
        <v>44</v>
      </c>
      <c r="I6" s="77" t="s">
        <v>3249</v>
      </c>
      <c r="J6" s="77" t="s">
        <v>149</v>
      </c>
      <c r="K6" s="77">
        <v>3</v>
      </c>
      <c r="L6" s="77">
        <v>0</v>
      </c>
      <c r="M6" s="214"/>
      <c r="N6" s="215"/>
      <c r="O6" s="215"/>
      <c r="P6" s="225"/>
    </row>
    <row r="7" spans="1:16" ht="25" customHeight="1" x14ac:dyDescent="0.25">
      <c r="A7" s="214"/>
      <c r="B7" s="214"/>
      <c r="C7" s="77" t="s">
        <v>2127</v>
      </c>
      <c r="D7" s="77" t="s">
        <v>17</v>
      </c>
      <c r="E7" s="77" t="s">
        <v>1379</v>
      </c>
      <c r="F7" s="77" t="s">
        <v>272</v>
      </c>
      <c r="G7" s="77" t="s">
        <v>2128</v>
      </c>
      <c r="H7" s="77" t="s">
        <v>21</v>
      </c>
      <c r="I7" s="77" t="s">
        <v>3295</v>
      </c>
      <c r="J7" s="77" t="s">
        <v>22</v>
      </c>
      <c r="K7" s="77">
        <v>0</v>
      </c>
      <c r="L7" s="77">
        <v>20</v>
      </c>
      <c r="M7" s="214"/>
      <c r="N7" s="215"/>
      <c r="O7" s="215"/>
      <c r="P7" s="225"/>
    </row>
    <row r="8" spans="1:16" ht="25" customHeight="1" x14ac:dyDescent="0.25">
      <c r="A8" s="214"/>
      <c r="B8" s="214"/>
      <c r="C8" s="77" t="s">
        <v>1718</v>
      </c>
      <c r="D8" s="77" t="s">
        <v>40</v>
      </c>
      <c r="E8" s="77" t="s">
        <v>1534</v>
      </c>
      <c r="F8" s="77" t="s">
        <v>1008</v>
      </c>
      <c r="G8" s="77" t="s">
        <v>1719</v>
      </c>
      <c r="H8" s="77" t="s">
        <v>44</v>
      </c>
      <c r="I8" s="77" t="s">
        <v>3645</v>
      </c>
      <c r="J8" s="77" t="s">
        <v>596</v>
      </c>
      <c r="K8" s="77">
        <v>0</v>
      </c>
      <c r="L8" s="77">
        <v>8.5</v>
      </c>
      <c r="M8" s="214"/>
      <c r="N8" s="215"/>
      <c r="O8" s="215"/>
      <c r="P8" s="225"/>
    </row>
    <row r="9" spans="1:16" ht="25" customHeight="1" x14ac:dyDescent="0.25">
      <c r="A9" s="214"/>
      <c r="B9" s="214"/>
      <c r="C9" s="77" t="s">
        <v>587</v>
      </c>
      <c r="D9" s="77" t="s">
        <v>40</v>
      </c>
      <c r="E9" s="77" t="s">
        <v>588</v>
      </c>
      <c r="F9" s="77" t="s">
        <v>710</v>
      </c>
      <c r="G9" s="77" t="s">
        <v>590</v>
      </c>
      <c r="H9" s="77" t="s">
        <v>264</v>
      </c>
      <c r="I9" s="77" t="s">
        <v>3217</v>
      </c>
      <c r="J9" s="77" t="s">
        <v>399</v>
      </c>
      <c r="K9" s="77">
        <v>3</v>
      </c>
      <c r="L9" s="77">
        <v>0</v>
      </c>
      <c r="M9" s="214"/>
      <c r="N9" s="215"/>
      <c r="O9" s="215"/>
      <c r="P9" s="225"/>
    </row>
    <row r="10" spans="1:16" ht="36" x14ac:dyDescent="0.25">
      <c r="A10" s="51" t="s">
        <v>2129</v>
      </c>
      <c r="B10" s="51" t="s">
        <v>131</v>
      </c>
      <c r="C10" s="51" t="s">
        <v>2130</v>
      </c>
      <c r="D10" s="51" t="s">
        <v>26</v>
      </c>
      <c r="E10" s="51" t="s">
        <v>427</v>
      </c>
      <c r="F10" s="51" t="s">
        <v>28</v>
      </c>
      <c r="G10" s="51" t="s">
        <v>2131</v>
      </c>
      <c r="H10" s="51" t="s">
        <v>44</v>
      </c>
      <c r="I10" s="51" t="s">
        <v>3251</v>
      </c>
      <c r="J10" s="51" t="s">
        <v>31</v>
      </c>
      <c r="K10" s="51">
        <v>1.5</v>
      </c>
      <c r="L10" s="51">
        <v>0</v>
      </c>
      <c r="M10" s="51">
        <v>0</v>
      </c>
      <c r="N10" s="99">
        <v>1.5</v>
      </c>
      <c r="O10" s="99">
        <v>0</v>
      </c>
      <c r="P10" s="31"/>
    </row>
    <row r="11" spans="1:16" ht="25" customHeight="1" x14ac:dyDescent="0.25">
      <c r="A11" s="214" t="s">
        <v>2132</v>
      </c>
      <c r="B11" s="214" t="s">
        <v>173</v>
      </c>
      <c r="C11" s="51" t="s">
        <v>2133</v>
      </c>
      <c r="D11" s="51" t="s">
        <v>26</v>
      </c>
      <c r="E11" s="51" t="s">
        <v>2134</v>
      </c>
      <c r="F11" s="51" t="s">
        <v>822</v>
      </c>
      <c r="G11" s="51" t="s">
        <v>2135</v>
      </c>
      <c r="H11" s="51" t="s">
        <v>44</v>
      </c>
      <c r="I11" s="51" t="s">
        <v>3598</v>
      </c>
      <c r="J11" s="51" t="s">
        <v>72</v>
      </c>
      <c r="K11" s="51">
        <v>6</v>
      </c>
      <c r="L11" s="51">
        <v>0</v>
      </c>
      <c r="M11" s="214">
        <v>0</v>
      </c>
      <c r="N11" s="215">
        <v>23.5</v>
      </c>
      <c r="O11" s="215">
        <v>0</v>
      </c>
      <c r="P11" s="213"/>
    </row>
    <row r="12" spans="1:16" ht="25" customHeight="1" x14ac:dyDescent="0.25">
      <c r="A12" s="214"/>
      <c r="B12" s="214"/>
      <c r="C12" s="51" t="s">
        <v>2123</v>
      </c>
      <c r="D12" s="51" t="s">
        <v>26</v>
      </c>
      <c r="E12" s="51" t="s">
        <v>249</v>
      </c>
      <c r="F12" s="51" t="s">
        <v>1008</v>
      </c>
      <c r="G12" s="51" t="s">
        <v>29</v>
      </c>
      <c r="H12" s="51" t="s">
        <v>153</v>
      </c>
      <c r="I12" s="51" t="s">
        <v>3249</v>
      </c>
      <c r="J12" s="51" t="s">
        <v>31</v>
      </c>
      <c r="K12" s="51">
        <v>2.75</v>
      </c>
      <c r="L12" s="51">
        <v>0</v>
      </c>
      <c r="M12" s="214"/>
      <c r="N12" s="215"/>
      <c r="O12" s="215"/>
      <c r="P12" s="213"/>
    </row>
    <row r="13" spans="1:16" ht="25" customHeight="1" x14ac:dyDescent="0.25">
      <c r="A13" s="214"/>
      <c r="B13" s="214"/>
      <c r="C13" s="51" t="s">
        <v>2136</v>
      </c>
      <c r="D13" s="51" t="s">
        <v>26</v>
      </c>
      <c r="E13" s="51" t="s">
        <v>380</v>
      </c>
      <c r="F13" s="51" t="s">
        <v>28</v>
      </c>
      <c r="G13" s="51" t="s">
        <v>2137</v>
      </c>
      <c r="H13" s="51" t="s">
        <v>442</v>
      </c>
      <c r="I13" s="51" t="s">
        <v>3251</v>
      </c>
      <c r="J13" s="51" t="s">
        <v>31</v>
      </c>
      <c r="K13" s="51">
        <v>0.5</v>
      </c>
      <c r="L13" s="51">
        <v>0</v>
      </c>
      <c r="M13" s="214"/>
      <c r="N13" s="215"/>
      <c r="O13" s="215"/>
      <c r="P13" s="213"/>
    </row>
    <row r="14" spans="1:16" ht="25" customHeight="1" x14ac:dyDescent="0.25">
      <c r="A14" s="214"/>
      <c r="B14" s="214"/>
      <c r="C14" s="51" t="s">
        <v>2138</v>
      </c>
      <c r="D14" s="51" t="s">
        <v>26</v>
      </c>
      <c r="E14" s="51" t="s">
        <v>427</v>
      </c>
      <c r="F14" s="51" t="s">
        <v>28</v>
      </c>
      <c r="G14" s="51" t="s">
        <v>2139</v>
      </c>
      <c r="H14" s="51" t="s">
        <v>442</v>
      </c>
      <c r="I14" s="51" t="s">
        <v>3249</v>
      </c>
      <c r="J14" s="51" t="s">
        <v>149</v>
      </c>
      <c r="K14" s="51">
        <v>1</v>
      </c>
      <c r="L14" s="51">
        <v>0</v>
      </c>
      <c r="M14" s="214"/>
      <c r="N14" s="215"/>
      <c r="O14" s="215"/>
      <c r="P14" s="213"/>
    </row>
    <row r="15" spans="1:16" ht="25" customHeight="1" x14ac:dyDescent="0.25">
      <c r="A15" s="214"/>
      <c r="B15" s="214"/>
      <c r="C15" s="51" t="s">
        <v>2125</v>
      </c>
      <c r="D15" s="51" t="s">
        <v>26</v>
      </c>
      <c r="E15" s="51" t="s">
        <v>2126</v>
      </c>
      <c r="F15" s="51" t="s">
        <v>416</v>
      </c>
      <c r="G15" s="51" t="s">
        <v>29</v>
      </c>
      <c r="H15" s="51" t="s">
        <v>84</v>
      </c>
      <c r="I15" s="51" t="s">
        <v>3265</v>
      </c>
      <c r="J15" s="51" t="s">
        <v>149</v>
      </c>
      <c r="K15" s="51">
        <v>1.5</v>
      </c>
      <c r="L15" s="51">
        <v>0</v>
      </c>
      <c r="M15" s="214"/>
      <c r="N15" s="215"/>
      <c r="O15" s="215"/>
      <c r="P15" s="213"/>
    </row>
    <row r="16" spans="1:16" ht="36" x14ac:dyDescent="0.25">
      <c r="A16" s="214"/>
      <c r="B16" s="214"/>
      <c r="C16" s="51" t="s">
        <v>2140</v>
      </c>
      <c r="D16" s="51" t="s">
        <v>17</v>
      </c>
      <c r="E16" s="51" t="s">
        <v>376</v>
      </c>
      <c r="F16" s="51" t="s">
        <v>19</v>
      </c>
      <c r="G16" s="51" t="s">
        <v>2141</v>
      </c>
      <c r="H16" s="51" t="s">
        <v>21</v>
      </c>
      <c r="I16" s="51" t="s">
        <v>3295</v>
      </c>
      <c r="J16" s="51" t="s">
        <v>91</v>
      </c>
      <c r="K16" s="51">
        <v>10</v>
      </c>
      <c r="L16" s="51">
        <v>0</v>
      </c>
      <c r="M16" s="214"/>
      <c r="N16" s="215"/>
      <c r="O16" s="215"/>
      <c r="P16" s="213"/>
    </row>
    <row r="17" spans="1:16" ht="36" x14ac:dyDescent="0.25">
      <c r="A17" s="214"/>
      <c r="B17" s="214"/>
      <c r="C17" s="51" t="s">
        <v>2142</v>
      </c>
      <c r="D17" s="51" t="s">
        <v>17</v>
      </c>
      <c r="E17" s="51" t="s">
        <v>136</v>
      </c>
      <c r="F17" s="51" t="s">
        <v>19</v>
      </c>
      <c r="G17" s="51" t="s">
        <v>131</v>
      </c>
      <c r="H17" s="51" t="s">
        <v>30</v>
      </c>
      <c r="I17" s="51" t="s">
        <v>3295</v>
      </c>
      <c r="J17" s="51" t="s">
        <v>138</v>
      </c>
      <c r="K17" s="51">
        <v>1.75</v>
      </c>
      <c r="L17" s="51">
        <v>0</v>
      </c>
      <c r="M17" s="214"/>
      <c r="N17" s="215"/>
      <c r="O17" s="215"/>
      <c r="P17" s="213"/>
    </row>
    <row r="18" spans="1:16" ht="25" customHeight="1" x14ac:dyDescent="0.25">
      <c r="A18" s="214" t="s">
        <v>2143</v>
      </c>
      <c r="B18" s="214" t="s">
        <v>173</v>
      </c>
      <c r="C18" s="51" t="s">
        <v>2133</v>
      </c>
      <c r="D18" s="51" t="s">
        <v>26</v>
      </c>
      <c r="E18" s="51" t="s">
        <v>1227</v>
      </c>
      <c r="F18" s="51">
        <v>20160704</v>
      </c>
      <c r="G18" s="51" t="s">
        <v>2135</v>
      </c>
      <c r="H18" s="51" t="s">
        <v>153</v>
      </c>
      <c r="I18" s="51" t="s">
        <v>3598</v>
      </c>
      <c r="J18" s="51" t="s">
        <v>72</v>
      </c>
      <c r="K18" s="51">
        <v>11</v>
      </c>
      <c r="L18" s="51">
        <v>0</v>
      </c>
      <c r="M18" s="214">
        <v>10</v>
      </c>
      <c r="N18" s="215">
        <v>17.25</v>
      </c>
      <c r="O18" s="215">
        <v>0</v>
      </c>
      <c r="P18" s="213"/>
    </row>
    <row r="19" spans="1:16" ht="25" customHeight="1" x14ac:dyDescent="0.25">
      <c r="A19" s="214"/>
      <c r="B19" s="214"/>
      <c r="C19" s="51" t="s">
        <v>2123</v>
      </c>
      <c r="D19" s="51" t="s">
        <v>26</v>
      </c>
      <c r="E19" s="51" t="s">
        <v>249</v>
      </c>
      <c r="F19" s="51" t="s">
        <v>1008</v>
      </c>
      <c r="G19" s="51" t="s">
        <v>29</v>
      </c>
      <c r="H19" s="51" t="s">
        <v>84</v>
      </c>
      <c r="I19" s="51" t="s">
        <v>3249</v>
      </c>
      <c r="J19" s="51" t="s">
        <v>31</v>
      </c>
      <c r="K19" s="51">
        <v>0.75</v>
      </c>
      <c r="L19" s="51">
        <v>0</v>
      </c>
      <c r="M19" s="214"/>
      <c r="N19" s="215"/>
      <c r="O19" s="215"/>
      <c r="P19" s="213"/>
    </row>
    <row r="20" spans="1:16" ht="25" customHeight="1" x14ac:dyDescent="0.25">
      <c r="A20" s="214"/>
      <c r="B20" s="214"/>
      <c r="C20" s="51" t="s">
        <v>2136</v>
      </c>
      <c r="D20" s="51" t="s">
        <v>26</v>
      </c>
      <c r="E20" s="51" t="s">
        <v>380</v>
      </c>
      <c r="F20" s="51" t="s">
        <v>28</v>
      </c>
      <c r="G20" s="51" t="s">
        <v>2137</v>
      </c>
      <c r="H20" s="51" t="s">
        <v>264</v>
      </c>
      <c r="I20" s="51" t="s">
        <v>3251</v>
      </c>
      <c r="J20" s="51" t="s">
        <v>31</v>
      </c>
      <c r="K20" s="51">
        <v>0.75</v>
      </c>
      <c r="L20" s="51">
        <v>0</v>
      </c>
      <c r="M20" s="214"/>
      <c r="N20" s="215"/>
      <c r="O20" s="215"/>
      <c r="P20" s="213"/>
    </row>
    <row r="21" spans="1:16" ht="25" customHeight="1" x14ac:dyDescent="0.25">
      <c r="A21" s="214"/>
      <c r="B21" s="214"/>
      <c r="C21" s="51" t="s">
        <v>2138</v>
      </c>
      <c r="D21" s="51" t="s">
        <v>26</v>
      </c>
      <c r="E21" s="51" t="s">
        <v>427</v>
      </c>
      <c r="F21" s="51" t="s">
        <v>28</v>
      </c>
      <c r="G21" s="51" t="s">
        <v>2139</v>
      </c>
      <c r="H21" s="51" t="s">
        <v>264</v>
      </c>
      <c r="I21" s="51" t="s">
        <v>3249</v>
      </c>
      <c r="J21" s="51" t="s">
        <v>149</v>
      </c>
      <c r="K21" s="51">
        <v>1.5</v>
      </c>
      <c r="L21" s="51">
        <v>0</v>
      </c>
      <c r="M21" s="214"/>
      <c r="N21" s="215"/>
      <c r="O21" s="215"/>
      <c r="P21" s="213"/>
    </row>
    <row r="22" spans="1:16" ht="25" customHeight="1" x14ac:dyDescent="0.25">
      <c r="A22" s="214"/>
      <c r="B22" s="214"/>
      <c r="C22" s="51" t="s">
        <v>2144</v>
      </c>
      <c r="D22" s="51" t="s">
        <v>17</v>
      </c>
      <c r="E22" s="51" t="s">
        <v>136</v>
      </c>
      <c r="F22" s="51" t="s">
        <v>19</v>
      </c>
      <c r="G22" s="51" t="s">
        <v>131</v>
      </c>
      <c r="H22" s="51" t="s">
        <v>111</v>
      </c>
      <c r="I22" s="51" t="s">
        <v>3589</v>
      </c>
      <c r="J22" s="51" t="s">
        <v>138</v>
      </c>
      <c r="K22" s="51">
        <v>3.25</v>
      </c>
      <c r="L22" s="51">
        <v>0</v>
      </c>
      <c r="M22" s="214"/>
      <c r="N22" s="215"/>
      <c r="O22" s="215"/>
      <c r="P22" s="213"/>
    </row>
    <row r="23" spans="1:16" ht="25" customHeight="1" x14ac:dyDescent="0.25">
      <c r="A23" s="214" t="s">
        <v>3646</v>
      </c>
      <c r="B23" s="214" t="s">
        <v>131</v>
      </c>
      <c r="C23" s="51" t="s">
        <v>245</v>
      </c>
      <c r="D23" s="51" t="s">
        <v>121</v>
      </c>
      <c r="E23" s="51" t="s">
        <v>2145</v>
      </c>
      <c r="F23" s="51" t="s">
        <v>127</v>
      </c>
      <c r="G23" s="51" t="s">
        <v>29</v>
      </c>
      <c r="H23" s="51" t="s">
        <v>3647</v>
      </c>
      <c r="I23" s="51" t="s">
        <v>3214</v>
      </c>
      <c r="J23" s="51" t="s">
        <v>72</v>
      </c>
      <c r="K23" s="51">
        <v>2</v>
      </c>
      <c r="L23" s="51">
        <v>0</v>
      </c>
      <c r="M23" s="222">
        <v>0</v>
      </c>
      <c r="N23" s="216">
        <v>4.75</v>
      </c>
      <c r="O23" s="216">
        <v>0</v>
      </c>
      <c r="P23" s="213"/>
    </row>
    <row r="24" spans="1:16" ht="25" customHeight="1" x14ac:dyDescent="0.25">
      <c r="A24" s="214"/>
      <c r="B24" s="214"/>
      <c r="C24" s="51" t="s">
        <v>2136</v>
      </c>
      <c r="D24" s="51" t="s">
        <v>26</v>
      </c>
      <c r="E24" s="51" t="s">
        <v>380</v>
      </c>
      <c r="F24" s="51" t="s">
        <v>28</v>
      </c>
      <c r="G24" s="51" t="s">
        <v>2146</v>
      </c>
      <c r="H24" s="51" t="s">
        <v>50</v>
      </c>
      <c r="I24" s="51" t="s">
        <v>3251</v>
      </c>
      <c r="J24" s="51" t="s">
        <v>31</v>
      </c>
      <c r="K24" s="51">
        <v>2.25</v>
      </c>
      <c r="L24" s="51">
        <v>0</v>
      </c>
      <c r="M24" s="223"/>
      <c r="N24" s="217"/>
      <c r="O24" s="217"/>
      <c r="P24" s="213"/>
    </row>
    <row r="25" spans="1:16" ht="25" customHeight="1" x14ac:dyDescent="0.25">
      <c r="A25" s="214"/>
      <c r="B25" s="214"/>
      <c r="C25" s="51" t="s">
        <v>2138</v>
      </c>
      <c r="D25" s="51" t="s">
        <v>26</v>
      </c>
      <c r="E25" s="51" t="s">
        <v>427</v>
      </c>
      <c r="F25" s="51" t="s">
        <v>28</v>
      </c>
      <c r="G25" s="51" t="s">
        <v>2139</v>
      </c>
      <c r="H25" s="51" t="s">
        <v>309</v>
      </c>
      <c r="I25" s="51" t="s">
        <v>3249</v>
      </c>
      <c r="J25" s="51" t="s">
        <v>149</v>
      </c>
      <c r="K25" s="51">
        <v>0.5</v>
      </c>
      <c r="L25" s="51">
        <v>0</v>
      </c>
      <c r="M25" s="224"/>
      <c r="N25" s="218"/>
      <c r="O25" s="218"/>
      <c r="P25" s="213"/>
    </row>
    <row r="26" spans="1:16" ht="36" x14ac:dyDescent="0.25">
      <c r="A26" s="51" t="s">
        <v>2147</v>
      </c>
      <c r="B26" s="51" t="s">
        <v>131</v>
      </c>
      <c r="C26" s="51" t="s">
        <v>2148</v>
      </c>
      <c r="D26" s="51" t="s">
        <v>17</v>
      </c>
      <c r="E26" s="51" t="s">
        <v>680</v>
      </c>
      <c r="F26" s="51" t="s">
        <v>89</v>
      </c>
      <c r="G26" s="51" t="s">
        <v>2149</v>
      </c>
      <c r="H26" s="51" t="s">
        <v>21</v>
      </c>
      <c r="I26" s="51" t="s">
        <v>3205</v>
      </c>
      <c r="J26" s="51" t="s">
        <v>91</v>
      </c>
      <c r="K26" s="51" t="s">
        <v>92</v>
      </c>
      <c r="L26" s="51" t="s">
        <v>23</v>
      </c>
      <c r="M26" s="51">
        <v>0</v>
      </c>
      <c r="N26" s="99">
        <v>10</v>
      </c>
      <c r="O26" s="99">
        <v>0</v>
      </c>
      <c r="P26" s="31"/>
    </row>
    <row r="27" spans="1:16" ht="25" customHeight="1" x14ac:dyDescent="0.25">
      <c r="A27" s="214" t="s">
        <v>2150</v>
      </c>
      <c r="B27" s="214" t="s">
        <v>131</v>
      </c>
      <c r="C27" s="51" t="s">
        <v>2138</v>
      </c>
      <c r="D27" s="51" t="s">
        <v>26</v>
      </c>
      <c r="E27" s="51" t="s">
        <v>427</v>
      </c>
      <c r="F27" s="51" t="s">
        <v>28</v>
      </c>
      <c r="G27" s="51" t="s">
        <v>2139</v>
      </c>
      <c r="H27" s="51" t="s">
        <v>50</v>
      </c>
      <c r="I27" s="51" t="s">
        <v>3265</v>
      </c>
      <c r="J27" s="51" t="s">
        <v>149</v>
      </c>
      <c r="K27" s="51">
        <v>4.5</v>
      </c>
      <c r="L27" s="51">
        <v>0</v>
      </c>
      <c r="M27" s="214">
        <v>7.5</v>
      </c>
      <c r="N27" s="215">
        <v>27.75</v>
      </c>
      <c r="O27" s="215">
        <v>13</v>
      </c>
      <c r="P27" s="213"/>
    </row>
    <row r="28" spans="1:16" ht="25" customHeight="1" x14ac:dyDescent="0.25">
      <c r="A28" s="214"/>
      <c r="B28" s="214"/>
      <c r="C28" s="51" t="s">
        <v>2136</v>
      </c>
      <c r="D28" s="51" t="s">
        <v>26</v>
      </c>
      <c r="E28" s="51" t="s">
        <v>380</v>
      </c>
      <c r="F28" s="51" t="s">
        <v>28</v>
      </c>
      <c r="G28" s="51" t="s">
        <v>2146</v>
      </c>
      <c r="H28" s="51" t="s">
        <v>309</v>
      </c>
      <c r="I28" s="51" t="s">
        <v>3251</v>
      </c>
      <c r="J28" s="51" t="s">
        <v>31</v>
      </c>
      <c r="K28" s="51">
        <v>0.25</v>
      </c>
      <c r="L28" s="51">
        <v>0</v>
      </c>
      <c r="M28" s="214"/>
      <c r="N28" s="215"/>
      <c r="O28" s="215"/>
      <c r="P28" s="213"/>
    </row>
    <row r="29" spans="1:16" ht="25" customHeight="1" x14ac:dyDescent="0.25">
      <c r="A29" s="214"/>
      <c r="B29" s="214"/>
      <c r="C29" s="51" t="s">
        <v>2151</v>
      </c>
      <c r="D29" s="51" t="s">
        <v>17</v>
      </c>
      <c r="E29" s="51" t="s">
        <v>1379</v>
      </c>
      <c r="F29" s="51" t="s">
        <v>227</v>
      </c>
      <c r="G29" s="51" t="s">
        <v>2152</v>
      </c>
      <c r="H29" s="51" t="s">
        <v>111</v>
      </c>
      <c r="I29" s="51" t="s">
        <v>3648</v>
      </c>
      <c r="J29" s="51" t="s">
        <v>22</v>
      </c>
      <c r="K29" s="51">
        <v>0</v>
      </c>
      <c r="L29" s="51">
        <v>13</v>
      </c>
      <c r="M29" s="214"/>
      <c r="N29" s="215"/>
      <c r="O29" s="215"/>
      <c r="P29" s="213"/>
    </row>
    <row r="30" spans="1:16" ht="36" x14ac:dyDescent="0.25">
      <c r="A30" s="214"/>
      <c r="B30" s="214"/>
      <c r="C30" s="51" t="s">
        <v>2154</v>
      </c>
      <c r="D30" s="51" t="s">
        <v>17</v>
      </c>
      <c r="E30" s="51" t="s">
        <v>2155</v>
      </c>
      <c r="F30" s="51" t="s">
        <v>166</v>
      </c>
      <c r="G30" s="51" t="s">
        <v>2156</v>
      </c>
      <c r="H30" s="51" t="s">
        <v>21</v>
      </c>
      <c r="I30" s="51" t="s">
        <v>3648</v>
      </c>
      <c r="J30" s="51" t="s">
        <v>91</v>
      </c>
      <c r="K30" s="51">
        <v>10</v>
      </c>
      <c r="L30" s="51">
        <v>0</v>
      </c>
      <c r="M30" s="214"/>
      <c r="N30" s="215"/>
      <c r="O30" s="215"/>
      <c r="P30" s="213"/>
    </row>
    <row r="31" spans="1:16" ht="36" x14ac:dyDescent="0.25">
      <c r="A31" s="214" t="s">
        <v>2157</v>
      </c>
      <c r="B31" s="214" t="s">
        <v>131</v>
      </c>
      <c r="C31" s="51" t="s">
        <v>2130</v>
      </c>
      <c r="D31" s="51" t="s">
        <v>26</v>
      </c>
      <c r="E31" s="51" t="s">
        <v>427</v>
      </c>
      <c r="F31" s="51" t="s">
        <v>28</v>
      </c>
      <c r="G31" s="51" t="s">
        <v>2131</v>
      </c>
      <c r="H31" s="51" t="s">
        <v>153</v>
      </c>
      <c r="I31" s="51" t="s">
        <v>3251</v>
      </c>
      <c r="J31" s="51" t="s">
        <v>31</v>
      </c>
      <c r="K31" s="51">
        <v>2.75</v>
      </c>
      <c r="L31" s="51">
        <v>0</v>
      </c>
      <c r="M31" s="214">
        <v>7.5</v>
      </c>
      <c r="N31" s="215">
        <v>32.75</v>
      </c>
      <c r="O31" s="215">
        <v>0</v>
      </c>
      <c r="P31" s="213"/>
    </row>
    <row r="32" spans="1:16" ht="36" x14ac:dyDescent="0.25">
      <c r="A32" s="214"/>
      <c r="B32" s="214"/>
      <c r="C32" s="51" t="s">
        <v>2158</v>
      </c>
      <c r="D32" s="51" t="s">
        <v>17</v>
      </c>
      <c r="E32" s="51" t="s">
        <v>2159</v>
      </c>
      <c r="F32" s="51" t="s">
        <v>19</v>
      </c>
      <c r="G32" s="51" t="s">
        <v>2160</v>
      </c>
      <c r="H32" s="51" t="s">
        <v>21</v>
      </c>
      <c r="I32" s="51" t="s">
        <v>3208</v>
      </c>
      <c r="J32" s="51" t="s">
        <v>91</v>
      </c>
      <c r="K32" s="51">
        <v>10</v>
      </c>
      <c r="L32" s="51">
        <v>0</v>
      </c>
      <c r="M32" s="214"/>
      <c r="N32" s="215"/>
      <c r="O32" s="215"/>
      <c r="P32" s="213"/>
    </row>
    <row r="33" spans="1:16" ht="36" x14ac:dyDescent="0.25">
      <c r="A33" s="214"/>
      <c r="B33" s="214"/>
      <c r="C33" s="51" t="s">
        <v>2161</v>
      </c>
      <c r="D33" s="51" t="s">
        <v>17</v>
      </c>
      <c r="E33" s="51" t="s">
        <v>108</v>
      </c>
      <c r="F33" s="51" t="s">
        <v>19</v>
      </c>
      <c r="G33" s="51" t="s">
        <v>2162</v>
      </c>
      <c r="H33" s="51" t="s">
        <v>21</v>
      </c>
      <c r="I33" s="51" t="s">
        <v>3208</v>
      </c>
      <c r="J33" s="51" t="s">
        <v>91</v>
      </c>
      <c r="K33" s="51">
        <v>10</v>
      </c>
      <c r="L33" s="51">
        <v>0</v>
      </c>
      <c r="M33" s="214"/>
      <c r="N33" s="215"/>
      <c r="O33" s="215"/>
      <c r="P33" s="213"/>
    </row>
    <row r="34" spans="1:16" ht="36" x14ac:dyDescent="0.25">
      <c r="A34" s="214"/>
      <c r="B34" s="214"/>
      <c r="C34" s="51" t="s">
        <v>2163</v>
      </c>
      <c r="D34" s="51" t="s">
        <v>17</v>
      </c>
      <c r="E34" s="51" t="s">
        <v>2164</v>
      </c>
      <c r="F34" s="51" t="s">
        <v>19</v>
      </c>
      <c r="G34" s="51" t="s">
        <v>2165</v>
      </c>
      <c r="H34" s="51" t="s">
        <v>21</v>
      </c>
      <c r="I34" s="51" t="s">
        <v>3208</v>
      </c>
      <c r="J34" s="51" t="s">
        <v>91</v>
      </c>
      <c r="K34" s="51">
        <v>10</v>
      </c>
      <c r="L34" s="51">
        <v>0</v>
      </c>
      <c r="M34" s="214"/>
      <c r="N34" s="215"/>
      <c r="O34" s="215"/>
      <c r="P34" s="213"/>
    </row>
    <row r="35" spans="1:16" ht="25" customHeight="1" x14ac:dyDescent="0.25">
      <c r="A35" s="214" t="s">
        <v>2166</v>
      </c>
      <c r="B35" s="214" t="s">
        <v>131</v>
      </c>
      <c r="C35" s="51" t="s">
        <v>2133</v>
      </c>
      <c r="D35" s="51" t="s">
        <v>26</v>
      </c>
      <c r="E35" s="51" t="s">
        <v>2134</v>
      </c>
      <c r="F35" s="51">
        <v>20160704</v>
      </c>
      <c r="G35" s="51" t="s">
        <v>29</v>
      </c>
      <c r="H35" s="51" t="s">
        <v>84</v>
      </c>
      <c r="I35" s="51" t="s">
        <v>3598</v>
      </c>
      <c r="J35" s="51" t="s">
        <v>72</v>
      </c>
      <c r="K35" s="51">
        <v>3</v>
      </c>
      <c r="L35" s="51">
        <v>0</v>
      </c>
      <c r="M35" s="214">
        <v>15</v>
      </c>
      <c r="N35" s="215">
        <v>23.75</v>
      </c>
      <c r="O35" s="215">
        <v>8.75</v>
      </c>
      <c r="P35" s="213"/>
    </row>
    <row r="36" spans="1:16" ht="25" customHeight="1" x14ac:dyDescent="0.25">
      <c r="A36" s="214"/>
      <c r="B36" s="214"/>
      <c r="C36" s="51" t="s">
        <v>2124</v>
      </c>
      <c r="D36" s="51" t="s">
        <v>26</v>
      </c>
      <c r="E36" s="51" t="s">
        <v>249</v>
      </c>
      <c r="F36" s="51" t="s">
        <v>1008</v>
      </c>
      <c r="G36" s="51" t="s">
        <v>29</v>
      </c>
      <c r="H36" s="51" t="s">
        <v>84</v>
      </c>
      <c r="I36" s="51" t="s">
        <v>3249</v>
      </c>
      <c r="J36" s="51" t="s">
        <v>31</v>
      </c>
      <c r="K36" s="51">
        <v>0.75</v>
      </c>
      <c r="L36" s="51">
        <v>0</v>
      </c>
      <c r="M36" s="214"/>
      <c r="N36" s="215"/>
      <c r="O36" s="215"/>
      <c r="P36" s="213"/>
    </row>
    <row r="37" spans="1:16" ht="25" customHeight="1" x14ac:dyDescent="0.25">
      <c r="A37" s="214"/>
      <c r="B37" s="214"/>
      <c r="C37" s="51" t="s">
        <v>2167</v>
      </c>
      <c r="D37" s="51" t="s">
        <v>17</v>
      </c>
      <c r="E37" s="51" t="s">
        <v>3110</v>
      </c>
      <c r="F37" s="51" t="s">
        <v>109</v>
      </c>
      <c r="G37" s="51" t="s">
        <v>2168</v>
      </c>
      <c r="H37" s="51" t="s">
        <v>21</v>
      </c>
      <c r="I37" s="51" t="s">
        <v>3295</v>
      </c>
      <c r="J37" s="51" t="s">
        <v>22</v>
      </c>
      <c r="K37" s="51">
        <v>0</v>
      </c>
      <c r="L37" s="51">
        <v>20</v>
      </c>
      <c r="M37" s="214"/>
      <c r="N37" s="215"/>
      <c r="O37" s="215"/>
      <c r="P37" s="213"/>
    </row>
    <row r="38" spans="1:16" ht="25" customHeight="1" x14ac:dyDescent="0.25">
      <c r="A38" s="51" t="s">
        <v>2169</v>
      </c>
      <c r="B38" s="51" t="s">
        <v>131</v>
      </c>
      <c r="C38" s="51" t="s">
        <v>2124</v>
      </c>
      <c r="D38" s="51" t="s">
        <v>26</v>
      </c>
      <c r="E38" s="51" t="s">
        <v>249</v>
      </c>
      <c r="F38" s="51" t="s">
        <v>1008</v>
      </c>
      <c r="G38" s="51" t="s">
        <v>29</v>
      </c>
      <c r="H38" s="51" t="s">
        <v>153</v>
      </c>
      <c r="I38" s="51" t="s">
        <v>3249</v>
      </c>
      <c r="J38" s="51" t="s">
        <v>31</v>
      </c>
      <c r="K38" s="51">
        <v>2.75</v>
      </c>
      <c r="L38" s="51">
        <v>0</v>
      </c>
      <c r="M38" s="51">
        <v>0</v>
      </c>
      <c r="N38" s="99">
        <v>2.75</v>
      </c>
      <c r="O38" s="99">
        <v>0</v>
      </c>
      <c r="P38" s="31"/>
    </row>
    <row r="39" spans="1:16" ht="25" customHeight="1" x14ac:dyDescent="0.25">
      <c r="A39" s="51" t="s">
        <v>3649</v>
      </c>
      <c r="B39" s="51" t="s">
        <v>3593</v>
      </c>
      <c r="C39" s="51" t="s">
        <v>2125</v>
      </c>
      <c r="D39" s="51" t="s">
        <v>26</v>
      </c>
      <c r="E39" s="51" t="s">
        <v>2126</v>
      </c>
      <c r="F39" s="51" t="s">
        <v>416</v>
      </c>
      <c r="G39" s="51" t="s">
        <v>29</v>
      </c>
      <c r="H39" s="51" t="s">
        <v>153</v>
      </c>
      <c r="I39" s="51" t="s">
        <v>3265</v>
      </c>
      <c r="J39" s="51" t="s">
        <v>149</v>
      </c>
      <c r="K39" s="51">
        <v>5.5</v>
      </c>
      <c r="L39" s="51">
        <v>0</v>
      </c>
      <c r="M39" s="51">
        <v>0</v>
      </c>
      <c r="N39" s="99">
        <v>5.5</v>
      </c>
      <c r="O39" s="99">
        <v>0</v>
      </c>
      <c r="P39" s="31"/>
    </row>
    <row r="40" spans="1:16" ht="25" customHeight="1" x14ac:dyDescent="0.25">
      <c r="A40" s="51" t="s">
        <v>3650</v>
      </c>
      <c r="B40" s="51" t="s">
        <v>3593</v>
      </c>
      <c r="C40" s="51" t="s">
        <v>2151</v>
      </c>
      <c r="D40" s="51" t="s">
        <v>17</v>
      </c>
      <c r="E40" s="51" t="s">
        <v>1379</v>
      </c>
      <c r="F40" s="51" t="s">
        <v>227</v>
      </c>
      <c r="G40" s="51" t="s">
        <v>2152</v>
      </c>
      <c r="H40" s="51" t="s">
        <v>30</v>
      </c>
      <c r="I40" s="51" t="s">
        <v>2153</v>
      </c>
      <c r="J40" s="51" t="s">
        <v>22</v>
      </c>
      <c r="K40" s="51">
        <v>0</v>
      </c>
      <c r="L40" s="51">
        <v>7</v>
      </c>
      <c r="M40" s="51">
        <v>0</v>
      </c>
      <c r="N40" s="99">
        <v>7</v>
      </c>
      <c r="O40" s="99">
        <v>7</v>
      </c>
      <c r="P40" s="31"/>
    </row>
    <row r="41" spans="1:16" ht="25" customHeight="1" x14ac:dyDescent="0.25">
      <c r="A41" s="219" t="s">
        <v>3807</v>
      </c>
      <c r="B41" s="220"/>
      <c r="C41" s="220"/>
      <c r="D41" s="220"/>
      <c r="E41" s="220"/>
      <c r="F41" s="220"/>
      <c r="G41" s="220"/>
      <c r="H41" s="220"/>
      <c r="I41" s="220"/>
      <c r="J41" s="220"/>
      <c r="K41" s="220"/>
      <c r="L41" s="221"/>
      <c r="M41" s="111">
        <f>SUM(M3:M40)</f>
        <v>55</v>
      </c>
      <c r="N41" s="112">
        <f t="shared" ref="N41:O41" si="0">SUM(N3:N40)</f>
        <v>198</v>
      </c>
      <c r="O41" s="112">
        <f t="shared" si="0"/>
        <v>55.25</v>
      </c>
      <c r="P41" s="31"/>
    </row>
  </sheetData>
  <autoFilter ref="A2:P41"/>
  <mergeCells count="44">
    <mergeCell ref="A1:P1"/>
    <mergeCell ref="O27:O30"/>
    <mergeCell ref="A11:A17"/>
    <mergeCell ref="O11:O17"/>
    <mergeCell ref="A18:A22"/>
    <mergeCell ref="B18:B22"/>
    <mergeCell ref="M18:M22"/>
    <mergeCell ref="B11:B17"/>
    <mergeCell ref="M11:M17"/>
    <mergeCell ref="N11:N17"/>
    <mergeCell ref="N18:N22"/>
    <mergeCell ref="O18:O22"/>
    <mergeCell ref="M23:M25"/>
    <mergeCell ref="P3:P9"/>
    <mergeCell ref="P11:P17"/>
    <mergeCell ref="P18:P22"/>
    <mergeCell ref="A41:L41"/>
    <mergeCell ref="M35:M37"/>
    <mergeCell ref="A31:A34"/>
    <mergeCell ref="B31:B34"/>
    <mergeCell ref="M31:M34"/>
    <mergeCell ref="P31:P34"/>
    <mergeCell ref="P35:P37"/>
    <mergeCell ref="N23:N25"/>
    <mergeCell ref="A27:A30"/>
    <mergeCell ref="B27:B30"/>
    <mergeCell ref="M27:M30"/>
    <mergeCell ref="N27:N30"/>
    <mergeCell ref="N35:N37"/>
    <mergeCell ref="O35:O37"/>
    <mergeCell ref="O31:O34"/>
    <mergeCell ref="N31:N34"/>
    <mergeCell ref="A35:A37"/>
    <mergeCell ref="B35:B37"/>
    <mergeCell ref="A23:A25"/>
    <mergeCell ref="O23:O25"/>
    <mergeCell ref="B23:B25"/>
    <mergeCell ref="P23:P25"/>
    <mergeCell ref="P27:P30"/>
    <mergeCell ref="A3:A9"/>
    <mergeCell ref="B3:B9"/>
    <mergeCell ref="M3:M9"/>
    <mergeCell ref="N3:N9"/>
    <mergeCell ref="O3:O9"/>
  </mergeCells>
  <phoneticPr fontId="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NH145"/>
  <sheetViews>
    <sheetView workbookViewId="0">
      <selection sqref="A1:P1"/>
    </sheetView>
  </sheetViews>
  <sheetFormatPr defaultRowHeight="25" customHeight="1" x14ac:dyDescent="0.25"/>
  <cols>
    <col min="1" max="1" width="7.453125" style="26" customWidth="1"/>
    <col min="2" max="2" width="7.26953125" style="26" customWidth="1"/>
    <col min="3" max="3" width="26.6328125" style="26" customWidth="1"/>
    <col min="4" max="4" width="10.7265625" style="26" customWidth="1"/>
    <col min="5" max="5" width="15.90625" style="26" customWidth="1"/>
    <col min="6" max="6" width="6.90625" style="26" customWidth="1"/>
    <col min="7" max="7" width="14.36328125" style="26" customWidth="1"/>
    <col min="8" max="8" width="3.90625" style="26" customWidth="1"/>
    <col min="9" max="9" width="11.36328125" style="26" customWidth="1"/>
    <col min="10" max="10" width="19.08984375" style="26" customWidth="1"/>
    <col min="11" max="11" width="5.26953125" style="26" customWidth="1"/>
    <col min="12" max="12" width="5.36328125" style="26" customWidth="1"/>
    <col min="13" max="13" width="6.6328125" style="26" customWidth="1"/>
    <col min="14" max="14" width="7.08984375" style="91" customWidth="1"/>
    <col min="15" max="15" width="9.453125" style="90" customWidth="1"/>
    <col min="16" max="16" width="6.08984375" style="26" customWidth="1"/>
    <col min="17" max="251" width="9" style="26"/>
    <col min="252" max="252" width="18.90625" style="26" bestFit="1" customWidth="1"/>
    <col min="253" max="254" width="9" style="26"/>
    <col min="255" max="255" width="6.36328125" style="26" bestFit="1" customWidth="1"/>
    <col min="256" max="256" width="13.36328125" style="26" bestFit="1" customWidth="1"/>
    <col min="257" max="257" width="73.26953125" style="26" bestFit="1" customWidth="1"/>
    <col min="258" max="258" width="21.7265625" style="26" bestFit="1" customWidth="1"/>
    <col min="259" max="259" width="57.453125" style="26" bestFit="1" customWidth="1"/>
    <col min="260" max="260" width="8.453125" style="26" bestFit="1" customWidth="1"/>
    <col min="261" max="261" width="28.7265625" style="26" bestFit="1" customWidth="1"/>
    <col min="262" max="262" width="4.7265625" style="26" bestFit="1" customWidth="1"/>
    <col min="263" max="263" width="13.7265625" style="26" bestFit="1" customWidth="1"/>
    <col min="264" max="264" width="49.90625" style="26" bestFit="1" customWidth="1"/>
    <col min="265" max="265" width="9" style="26"/>
    <col min="266" max="266" width="9.08984375" style="26" bestFit="1" customWidth="1"/>
    <col min="267" max="267" width="9.7265625" style="26" bestFit="1" customWidth="1"/>
    <col min="268" max="269" width="11" style="26" bestFit="1" customWidth="1"/>
    <col min="270" max="270" width="9" style="26"/>
    <col min="271" max="271" width="17.6328125" style="26" bestFit="1" customWidth="1"/>
    <col min="272" max="507" width="9" style="26"/>
    <col min="508" max="508" width="18.90625" style="26" bestFit="1" customWidth="1"/>
    <col min="509" max="510" width="9" style="26"/>
    <col min="511" max="511" width="6.36328125" style="26" bestFit="1" customWidth="1"/>
    <col min="512" max="512" width="13.36328125" style="26" bestFit="1" customWidth="1"/>
    <col min="513" max="513" width="73.26953125" style="26" bestFit="1" customWidth="1"/>
    <col min="514" max="514" width="21.7265625" style="26" bestFit="1" customWidth="1"/>
    <col min="515" max="515" width="57.453125" style="26" bestFit="1" customWidth="1"/>
    <col min="516" max="516" width="8.453125" style="26" bestFit="1" customWidth="1"/>
    <col min="517" max="517" width="28.7265625" style="26" bestFit="1" customWidth="1"/>
    <col min="518" max="518" width="4.7265625" style="26" bestFit="1" customWidth="1"/>
    <col min="519" max="519" width="13.7265625" style="26" bestFit="1" customWidth="1"/>
    <col min="520" max="520" width="49.90625" style="26" bestFit="1" customWidth="1"/>
    <col min="521" max="521" width="9" style="26"/>
    <col min="522" max="522" width="9.08984375" style="26" bestFit="1" customWidth="1"/>
    <col min="523" max="523" width="9.7265625" style="26" bestFit="1" customWidth="1"/>
    <col min="524" max="525" width="11" style="26" bestFit="1" customWidth="1"/>
    <col min="526" max="526" width="9" style="26"/>
    <col min="527" max="527" width="17.6328125" style="26" bestFit="1" customWidth="1"/>
    <col min="528" max="763" width="9" style="26"/>
    <col min="764" max="764" width="18.90625" style="26" bestFit="1" customWidth="1"/>
    <col min="765" max="766" width="9" style="26"/>
    <col min="767" max="767" width="6.36328125" style="26" bestFit="1" customWidth="1"/>
    <col min="768" max="768" width="13.36328125" style="26" bestFit="1" customWidth="1"/>
    <col min="769" max="769" width="73.26953125" style="26" bestFit="1" customWidth="1"/>
    <col min="770" max="770" width="21.7265625" style="26" bestFit="1" customWidth="1"/>
    <col min="771" max="771" width="57.453125" style="26" bestFit="1" customWidth="1"/>
    <col min="772" max="772" width="8.453125" style="26" bestFit="1" customWidth="1"/>
    <col min="773" max="773" width="28.7265625" style="26" bestFit="1" customWidth="1"/>
    <col min="774" max="774" width="4.7265625" style="26" bestFit="1" customWidth="1"/>
    <col min="775" max="775" width="13.7265625" style="26" bestFit="1" customWidth="1"/>
    <col min="776" max="776" width="49.90625" style="26" bestFit="1" customWidth="1"/>
    <col min="777" max="777" width="9" style="26"/>
    <col min="778" max="778" width="9.08984375" style="26" bestFit="1" customWidth="1"/>
    <col min="779" max="779" width="9.7265625" style="26" bestFit="1" customWidth="1"/>
    <col min="780" max="781" width="11" style="26" bestFit="1" customWidth="1"/>
    <col min="782" max="782" width="9" style="26"/>
    <col min="783" max="783" width="17.6328125" style="26" bestFit="1" customWidth="1"/>
    <col min="784" max="1019" width="9" style="26"/>
    <col min="1020" max="1020" width="18.90625" style="26" bestFit="1" customWidth="1"/>
    <col min="1021" max="1022" width="9" style="26"/>
    <col min="1023" max="1023" width="6.36328125" style="26" bestFit="1" customWidth="1"/>
    <col min="1024" max="1024" width="13.36328125" style="26" bestFit="1" customWidth="1"/>
    <col min="1025" max="1025" width="73.26953125" style="26" bestFit="1" customWidth="1"/>
    <col min="1026" max="1026" width="21.7265625" style="26" bestFit="1" customWidth="1"/>
    <col min="1027" max="1027" width="57.453125" style="26" bestFit="1" customWidth="1"/>
    <col min="1028" max="1028" width="8.453125" style="26" bestFit="1" customWidth="1"/>
    <col min="1029" max="1029" width="28.7265625" style="26" bestFit="1" customWidth="1"/>
    <col min="1030" max="1030" width="4.7265625" style="26" bestFit="1" customWidth="1"/>
    <col min="1031" max="1031" width="13.7265625" style="26" bestFit="1" customWidth="1"/>
    <col min="1032" max="1032" width="49.90625" style="26" bestFit="1" customWidth="1"/>
    <col min="1033" max="1033" width="9" style="26"/>
    <col min="1034" max="1034" width="9.08984375" style="26" bestFit="1" customWidth="1"/>
    <col min="1035" max="1035" width="9.7265625" style="26" bestFit="1" customWidth="1"/>
    <col min="1036" max="1037" width="11" style="26" bestFit="1" customWidth="1"/>
    <col min="1038" max="1038" width="9" style="26"/>
    <col min="1039" max="1039" width="17.6328125" style="26" bestFit="1" customWidth="1"/>
    <col min="1040" max="1275" width="9" style="26"/>
    <col min="1276" max="1276" width="18.90625" style="26" bestFit="1" customWidth="1"/>
    <col min="1277" max="1278" width="9" style="26"/>
    <col min="1279" max="1279" width="6.36328125" style="26" bestFit="1" customWidth="1"/>
    <col min="1280" max="1280" width="13.36328125" style="26" bestFit="1" customWidth="1"/>
    <col min="1281" max="1281" width="73.26953125" style="26" bestFit="1" customWidth="1"/>
    <col min="1282" max="1282" width="21.7265625" style="26" bestFit="1" customWidth="1"/>
    <col min="1283" max="1283" width="57.453125" style="26" bestFit="1" customWidth="1"/>
    <col min="1284" max="1284" width="8.453125" style="26" bestFit="1" customWidth="1"/>
    <col min="1285" max="1285" width="28.7265625" style="26" bestFit="1" customWidth="1"/>
    <col min="1286" max="1286" width="4.7265625" style="26" bestFit="1" customWidth="1"/>
    <col min="1287" max="1287" width="13.7265625" style="26" bestFit="1" customWidth="1"/>
    <col min="1288" max="1288" width="49.90625" style="26" bestFit="1" customWidth="1"/>
    <col min="1289" max="1289" width="9" style="26"/>
    <col min="1290" max="1290" width="9.08984375" style="26" bestFit="1" customWidth="1"/>
    <col min="1291" max="1291" width="9.7265625" style="26" bestFit="1" customWidth="1"/>
    <col min="1292" max="1293" width="11" style="26" bestFit="1" customWidth="1"/>
    <col min="1294" max="1294" width="9" style="26"/>
    <col min="1295" max="1295" width="17.6328125" style="26" bestFit="1" customWidth="1"/>
    <col min="1296" max="1531" width="9" style="26"/>
    <col min="1532" max="1532" width="18.90625" style="26" bestFit="1" customWidth="1"/>
    <col min="1533" max="1534" width="9" style="26"/>
    <col min="1535" max="1535" width="6.36328125" style="26" bestFit="1" customWidth="1"/>
    <col min="1536" max="1536" width="13.36328125" style="26" bestFit="1" customWidth="1"/>
    <col min="1537" max="1537" width="73.26953125" style="26" bestFit="1" customWidth="1"/>
    <col min="1538" max="1538" width="21.7265625" style="26" bestFit="1" customWidth="1"/>
    <col min="1539" max="1539" width="57.453125" style="26" bestFit="1" customWidth="1"/>
    <col min="1540" max="1540" width="8.453125" style="26" bestFit="1" customWidth="1"/>
    <col min="1541" max="1541" width="28.7265625" style="26" bestFit="1" customWidth="1"/>
    <col min="1542" max="1542" width="4.7265625" style="26" bestFit="1" customWidth="1"/>
    <col min="1543" max="1543" width="13.7265625" style="26" bestFit="1" customWidth="1"/>
    <col min="1544" max="1544" width="49.90625" style="26" bestFit="1" customWidth="1"/>
    <col min="1545" max="1545" width="9" style="26"/>
    <col min="1546" max="1546" width="9.08984375" style="26" bestFit="1" customWidth="1"/>
    <col min="1547" max="1547" width="9.7265625" style="26" bestFit="1" customWidth="1"/>
    <col min="1548" max="1549" width="11" style="26" bestFit="1" customWidth="1"/>
    <col min="1550" max="1550" width="9" style="26"/>
    <col min="1551" max="1551" width="17.6328125" style="26" bestFit="1" customWidth="1"/>
    <col min="1552" max="1787" width="9" style="26"/>
    <col min="1788" max="1788" width="18.90625" style="26" bestFit="1" customWidth="1"/>
    <col min="1789" max="1790" width="9" style="26"/>
    <col min="1791" max="1791" width="6.36328125" style="26" bestFit="1" customWidth="1"/>
    <col min="1792" max="1792" width="13.36328125" style="26" bestFit="1" customWidth="1"/>
    <col min="1793" max="1793" width="73.26953125" style="26" bestFit="1" customWidth="1"/>
    <col min="1794" max="1794" width="21.7265625" style="26" bestFit="1" customWidth="1"/>
    <col min="1795" max="1795" width="57.453125" style="26" bestFit="1" customWidth="1"/>
    <col min="1796" max="1796" width="8.453125" style="26" bestFit="1" customWidth="1"/>
    <col min="1797" max="1797" width="28.7265625" style="26" bestFit="1" customWidth="1"/>
    <col min="1798" max="1798" width="4.7265625" style="26" bestFit="1" customWidth="1"/>
    <col min="1799" max="1799" width="13.7265625" style="26" bestFit="1" customWidth="1"/>
    <col min="1800" max="1800" width="49.90625" style="26" bestFit="1" customWidth="1"/>
    <col min="1801" max="1801" width="9" style="26"/>
    <col min="1802" max="1802" width="9.08984375" style="26" bestFit="1" customWidth="1"/>
    <col min="1803" max="1803" width="9.7265625" style="26" bestFit="1" customWidth="1"/>
    <col min="1804" max="1805" width="11" style="26" bestFit="1" customWidth="1"/>
    <col min="1806" max="1806" width="9" style="26"/>
    <col min="1807" max="1807" width="17.6328125" style="26" bestFit="1" customWidth="1"/>
    <col min="1808" max="2043" width="9" style="26"/>
    <col min="2044" max="2044" width="18.90625" style="26" bestFit="1" customWidth="1"/>
    <col min="2045" max="2046" width="9" style="26"/>
    <col min="2047" max="2047" width="6.36328125" style="26" bestFit="1" customWidth="1"/>
    <col min="2048" max="2048" width="13.36328125" style="26" bestFit="1" customWidth="1"/>
    <col min="2049" max="2049" width="73.26953125" style="26" bestFit="1" customWidth="1"/>
    <col min="2050" max="2050" width="21.7265625" style="26" bestFit="1" customWidth="1"/>
    <col min="2051" max="2051" width="57.453125" style="26" bestFit="1" customWidth="1"/>
    <col min="2052" max="2052" width="8.453125" style="26" bestFit="1" customWidth="1"/>
    <col min="2053" max="2053" width="28.7265625" style="26" bestFit="1" customWidth="1"/>
    <col min="2054" max="2054" width="4.7265625" style="26" bestFit="1" customWidth="1"/>
    <col min="2055" max="2055" width="13.7265625" style="26" bestFit="1" customWidth="1"/>
    <col min="2056" max="2056" width="49.90625" style="26" bestFit="1" customWidth="1"/>
    <col min="2057" max="2057" width="9" style="26"/>
    <col min="2058" max="2058" width="9.08984375" style="26" bestFit="1" customWidth="1"/>
    <col min="2059" max="2059" width="9.7265625" style="26" bestFit="1" customWidth="1"/>
    <col min="2060" max="2061" width="11" style="26" bestFit="1" customWidth="1"/>
    <col min="2062" max="2062" width="9" style="26"/>
    <col min="2063" max="2063" width="17.6328125" style="26" bestFit="1" customWidth="1"/>
    <col min="2064" max="2299" width="9" style="26"/>
    <col min="2300" max="2300" width="18.90625" style="26" bestFit="1" customWidth="1"/>
    <col min="2301" max="2302" width="9" style="26"/>
    <col min="2303" max="2303" width="6.36328125" style="26" bestFit="1" customWidth="1"/>
    <col min="2304" max="2304" width="13.36328125" style="26" bestFit="1" customWidth="1"/>
    <col min="2305" max="2305" width="73.26953125" style="26" bestFit="1" customWidth="1"/>
    <col min="2306" max="2306" width="21.7265625" style="26" bestFit="1" customWidth="1"/>
    <col min="2307" max="2307" width="57.453125" style="26" bestFit="1" customWidth="1"/>
    <col min="2308" max="2308" width="8.453125" style="26" bestFit="1" customWidth="1"/>
    <col min="2309" max="2309" width="28.7265625" style="26" bestFit="1" customWidth="1"/>
    <col min="2310" max="2310" width="4.7265625" style="26" bestFit="1" customWidth="1"/>
    <col min="2311" max="2311" width="13.7265625" style="26" bestFit="1" customWidth="1"/>
    <col min="2312" max="2312" width="49.90625" style="26" bestFit="1" customWidth="1"/>
    <col min="2313" max="2313" width="9" style="26"/>
    <col min="2314" max="2314" width="9.08984375" style="26" bestFit="1" customWidth="1"/>
    <col min="2315" max="2315" width="9.7265625" style="26" bestFit="1" customWidth="1"/>
    <col min="2316" max="2317" width="11" style="26" bestFit="1" customWidth="1"/>
    <col min="2318" max="2318" width="9" style="26"/>
    <col min="2319" max="2319" width="17.6328125" style="26" bestFit="1" customWidth="1"/>
    <col min="2320" max="2555" width="9" style="26"/>
    <col min="2556" max="2556" width="18.90625" style="26" bestFit="1" customWidth="1"/>
    <col min="2557" max="2558" width="9" style="26"/>
    <col min="2559" max="2559" width="6.36328125" style="26" bestFit="1" customWidth="1"/>
    <col min="2560" max="2560" width="13.36328125" style="26" bestFit="1" customWidth="1"/>
    <col min="2561" max="2561" width="73.26953125" style="26" bestFit="1" customWidth="1"/>
    <col min="2562" max="2562" width="21.7265625" style="26" bestFit="1" customWidth="1"/>
    <col min="2563" max="2563" width="57.453125" style="26" bestFit="1" customWidth="1"/>
    <col min="2564" max="2564" width="8.453125" style="26" bestFit="1" customWidth="1"/>
    <col min="2565" max="2565" width="28.7265625" style="26" bestFit="1" customWidth="1"/>
    <col min="2566" max="2566" width="4.7265625" style="26" bestFit="1" customWidth="1"/>
    <col min="2567" max="2567" width="13.7265625" style="26" bestFit="1" customWidth="1"/>
    <col min="2568" max="2568" width="49.90625" style="26" bestFit="1" customWidth="1"/>
    <col min="2569" max="2569" width="9" style="26"/>
    <col min="2570" max="2570" width="9.08984375" style="26" bestFit="1" customWidth="1"/>
    <col min="2571" max="2571" width="9.7265625" style="26" bestFit="1" customWidth="1"/>
    <col min="2572" max="2573" width="11" style="26" bestFit="1" customWidth="1"/>
    <col min="2574" max="2574" width="9" style="26"/>
    <col min="2575" max="2575" width="17.6328125" style="26" bestFit="1" customWidth="1"/>
    <col min="2576" max="2811" width="9" style="26"/>
    <col min="2812" max="2812" width="18.90625" style="26" bestFit="1" customWidth="1"/>
    <col min="2813" max="2814" width="9" style="26"/>
    <col min="2815" max="2815" width="6.36328125" style="26" bestFit="1" customWidth="1"/>
    <col min="2816" max="2816" width="13.36328125" style="26" bestFit="1" customWidth="1"/>
    <col min="2817" max="2817" width="73.26953125" style="26" bestFit="1" customWidth="1"/>
    <col min="2818" max="2818" width="21.7265625" style="26" bestFit="1" customWidth="1"/>
    <col min="2819" max="2819" width="57.453125" style="26" bestFit="1" customWidth="1"/>
    <col min="2820" max="2820" width="8.453125" style="26" bestFit="1" customWidth="1"/>
    <col min="2821" max="2821" width="28.7265625" style="26" bestFit="1" customWidth="1"/>
    <col min="2822" max="2822" width="4.7265625" style="26" bestFit="1" customWidth="1"/>
    <col min="2823" max="2823" width="13.7265625" style="26" bestFit="1" customWidth="1"/>
    <col min="2824" max="2824" width="49.90625" style="26" bestFit="1" customWidth="1"/>
    <col min="2825" max="2825" width="9" style="26"/>
    <col min="2826" max="2826" width="9.08984375" style="26" bestFit="1" customWidth="1"/>
    <col min="2827" max="2827" width="9.7265625" style="26" bestFit="1" customWidth="1"/>
    <col min="2828" max="2829" width="11" style="26" bestFit="1" customWidth="1"/>
    <col min="2830" max="2830" width="9" style="26"/>
    <col min="2831" max="2831" width="17.6328125" style="26" bestFit="1" customWidth="1"/>
    <col min="2832" max="3067" width="9" style="26"/>
    <col min="3068" max="3068" width="18.90625" style="26" bestFit="1" customWidth="1"/>
    <col min="3069" max="3070" width="9" style="26"/>
    <col min="3071" max="3071" width="6.36328125" style="26" bestFit="1" customWidth="1"/>
    <col min="3072" max="3072" width="13.36328125" style="26" bestFit="1" customWidth="1"/>
    <col min="3073" max="3073" width="73.26953125" style="26" bestFit="1" customWidth="1"/>
    <col min="3074" max="3074" width="21.7265625" style="26" bestFit="1" customWidth="1"/>
    <col min="3075" max="3075" width="57.453125" style="26" bestFit="1" customWidth="1"/>
    <col min="3076" max="3076" width="8.453125" style="26" bestFit="1" customWidth="1"/>
    <col min="3077" max="3077" width="28.7265625" style="26" bestFit="1" customWidth="1"/>
    <col min="3078" max="3078" width="4.7265625" style="26" bestFit="1" customWidth="1"/>
    <col min="3079" max="3079" width="13.7265625" style="26" bestFit="1" customWidth="1"/>
    <col min="3080" max="3080" width="49.90625" style="26" bestFit="1" customWidth="1"/>
    <col min="3081" max="3081" width="9" style="26"/>
    <col min="3082" max="3082" width="9.08984375" style="26" bestFit="1" customWidth="1"/>
    <col min="3083" max="3083" width="9.7265625" style="26" bestFit="1" customWidth="1"/>
    <col min="3084" max="3085" width="11" style="26" bestFit="1" customWidth="1"/>
    <col min="3086" max="3086" width="9" style="26"/>
    <col min="3087" max="3087" width="17.6328125" style="26" bestFit="1" customWidth="1"/>
    <col min="3088" max="3323" width="9" style="26"/>
    <col min="3324" max="3324" width="18.90625" style="26" bestFit="1" customWidth="1"/>
    <col min="3325" max="3326" width="9" style="26"/>
    <col min="3327" max="3327" width="6.36328125" style="26" bestFit="1" customWidth="1"/>
    <col min="3328" max="3328" width="13.36328125" style="26" bestFit="1" customWidth="1"/>
    <col min="3329" max="3329" width="73.26953125" style="26" bestFit="1" customWidth="1"/>
    <col min="3330" max="3330" width="21.7265625" style="26" bestFit="1" customWidth="1"/>
    <col min="3331" max="3331" width="57.453125" style="26" bestFit="1" customWidth="1"/>
    <col min="3332" max="3332" width="8.453125" style="26" bestFit="1" customWidth="1"/>
    <col min="3333" max="3333" width="28.7265625" style="26" bestFit="1" customWidth="1"/>
    <col min="3334" max="3334" width="4.7265625" style="26" bestFit="1" customWidth="1"/>
    <col min="3335" max="3335" width="13.7265625" style="26" bestFit="1" customWidth="1"/>
    <col min="3336" max="3336" width="49.90625" style="26" bestFit="1" customWidth="1"/>
    <col min="3337" max="3337" width="9" style="26"/>
    <col min="3338" max="3338" width="9.08984375" style="26" bestFit="1" customWidth="1"/>
    <col min="3339" max="3339" width="9.7265625" style="26" bestFit="1" customWidth="1"/>
    <col min="3340" max="3341" width="11" style="26" bestFit="1" customWidth="1"/>
    <col min="3342" max="3342" width="9" style="26"/>
    <col min="3343" max="3343" width="17.6328125" style="26" bestFit="1" customWidth="1"/>
    <col min="3344" max="3579" width="9" style="26"/>
    <col min="3580" max="3580" width="18.90625" style="26" bestFit="1" customWidth="1"/>
    <col min="3581" max="3582" width="9" style="26"/>
    <col min="3583" max="3583" width="6.36328125" style="26" bestFit="1" customWidth="1"/>
    <col min="3584" max="3584" width="13.36328125" style="26" bestFit="1" customWidth="1"/>
    <col min="3585" max="3585" width="73.26953125" style="26" bestFit="1" customWidth="1"/>
    <col min="3586" max="3586" width="21.7265625" style="26" bestFit="1" customWidth="1"/>
    <col min="3587" max="3587" width="57.453125" style="26" bestFit="1" customWidth="1"/>
    <col min="3588" max="3588" width="8.453125" style="26" bestFit="1" customWidth="1"/>
    <col min="3589" max="3589" width="28.7265625" style="26" bestFit="1" customWidth="1"/>
    <col min="3590" max="3590" width="4.7265625" style="26" bestFit="1" customWidth="1"/>
    <col min="3591" max="3591" width="13.7265625" style="26" bestFit="1" customWidth="1"/>
    <col min="3592" max="3592" width="49.90625" style="26" bestFit="1" customWidth="1"/>
    <col min="3593" max="3593" width="9" style="26"/>
    <col min="3594" max="3594" width="9.08984375" style="26" bestFit="1" customWidth="1"/>
    <col min="3595" max="3595" width="9.7265625" style="26" bestFit="1" customWidth="1"/>
    <col min="3596" max="3597" width="11" style="26" bestFit="1" customWidth="1"/>
    <col min="3598" max="3598" width="9" style="26"/>
    <col min="3599" max="3599" width="17.6328125" style="26" bestFit="1" customWidth="1"/>
    <col min="3600" max="3835" width="9" style="26"/>
    <col min="3836" max="3836" width="18.90625" style="26" bestFit="1" customWidth="1"/>
    <col min="3837" max="3838" width="9" style="26"/>
    <col min="3839" max="3839" width="6.36328125" style="26" bestFit="1" customWidth="1"/>
    <col min="3840" max="3840" width="13.36328125" style="26" bestFit="1" customWidth="1"/>
    <col min="3841" max="3841" width="73.26953125" style="26" bestFit="1" customWidth="1"/>
    <col min="3842" max="3842" width="21.7265625" style="26" bestFit="1" customWidth="1"/>
    <col min="3843" max="3843" width="57.453125" style="26" bestFit="1" customWidth="1"/>
    <col min="3844" max="3844" width="8.453125" style="26" bestFit="1" customWidth="1"/>
    <col min="3845" max="3845" width="28.7265625" style="26" bestFit="1" customWidth="1"/>
    <col min="3846" max="3846" width="4.7265625" style="26" bestFit="1" customWidth="1"/>
    <col min="3847" max="3847" width="13.7265625" style="26" bestFit="1" customWidth="1"/>
    <col min="3848" max="3848" width="49.90625" style="26" bestFit="1" customWidth="1"/>
    <col min="3849" max="3849" width="9" style="26"/>
    <col min="3850" max="3850" width="9.08984375" style="26" bestFit="1" customWidth="1"/>
    <col min="3851" max="3851" width="9.7265625" style="26" bestFit="1" customWidth="1"/>
    <col min="3852" max="3853" width="11" style="26" bestFit="1" customWidth="1"/>
    <col min="3854" max="3854" width="9" style="26"/>
    <col min="3855" max="3855" width="17.6328125" style="26" bestFit="1" customWidth="1"/>
    <col min="3856" max="4091" width="9" style="26"/>
    <col min="4092" max="4092" width="18.90625" style="26" bestFit="1" customWidth="1"/>
    <col min="4093" max="4094" width="9" style="26"/>
    <col min="4095" max="4095" width="6.36328125" style="26" bestFit="1" customWidth="1"/>
    <col min="4096" max="4096" width="13.36328125" style="26" bestFit="1" customWidth="1"/>
    <col min="4097" max="4097" width="73.26953125" style="26" bestFit="1" customWidth="1"/>
    <col min="4098" max="4098" width="21.7265625" style="26" bestFit="1" customWidth="1"/>
    <col min="4099" max="4099" width="57.453125" style="26" bestFit="1" customWidth="1"/>
    <col min="4100" max="4100" width="8.453125" style="26" bestFit="1" customWidth="1"/>
    <col min="4101" max="4101" width="28.7265625" style="26" bestFit="1" customWidth="1"/>
    <col min="4102" max="4102" width="4.7265625" style="26" bestFit="1" customWidth="1"/>
    <col min="4103" max="4103" width="13.7265625" style="26" bestFit="1" customWidth="1"/>
    <col min="4104" max="4104" width="49.90625" style="26" bestFit="1" customWidth="1"/>
    <col min="4105" max="4105" width="9" style="26"/>
    <col min="4106" max="4106" width="9.08984375" style="26" bestFit="1" customWidth="1"/>
    <col min="4107" max="4107" width="9.7265625" style="26" bestFit="1" customWidth="1"/>
    <col min="4108" max="4109" width="11" style="26" bestFit="1" customWidth="1"/>
    <col min="4110" max="4110" width="9" style="26"/>
    <col min="4111" max="4111" width="17.6328125" style="26" bestFit="1" customWidth="1"/>
    <col min="4112" max="4347" width="9" style="26"/>
    <col min="4348" max="4348" width="18.90625" style="26" bestFit="1" customWidth="1"/>
    <col min="4349" max="4350" width="9" style="26"/>
    <col min="4351" max="4351" width="6.36328125" style="26" bestFit="1" customWidth="1"/>
    <col min="4352" max="4352" width="13.36328125" style="26" bestFit="1" customWidth="1"/>
    <col min="4353" max="4353" width="73.26953125" style="26" bestFit="1" customWidth="1"/>
    <col min="4354" max="4354" width="21.7265625" style="26" bestFit="1" customWidth="1"/>
    <col min="4355" max="4355" width="57.453125" style="26" bestFit="1" customWidth="1"/>
    <col min="4356" max="4356" width="8.453125" style="26" bestFit="1" customWidth="1"/>
    <col min="4357" max="4357" width="28.7265625" style="26" bestFit="1" customWidth="1"/>
    <col min="4358" max="4358" width="4.7265625" style="26" bestFit="1" customWidth="1"/>
    <col min="4359" max="4359" width="13.7265625" style="26" bestFit="1" customWidth="1"/>
    <col min="4360" max="4360" width="49.90625" style="26" bestFit="1" customWidth="1"/>
    <col min="4361" max="4361" width="9" style="26"/>
    <col min="4362" max="4362" width="9.08984375" style="26" bestFit="1" customWidth="1"/>
    <col min="4363" max="4363" width="9.7265625" style="26" bestFit="1" customWidth="1"/>
    <col min="4364" max="4365" width="11" style="26" bestFit="1" customWidth="1"/>
    <col min="4366" max="4366" width="9" style="26"/>
    <col min="4367" max="4367" width="17.6328125" style="26" bestFit="1" customWidth="1"/>
    <col min="4368" max="4603" width="9" style="26"/>
    <col min="4604" max="4604" width="18.90625" style="26" bestFit="1" customWidth="1"/>
    <col min="4605" max="4606" width="9" style="26"/>
    <col min="4607" max="4607" width="6.36328125" style="26" bestFit="1" customWidth="1"/>
    <col min="4608" max="4608" width="13.36328125" style="26" bestFit="1" customWidth="1"/>
    <col min="4609" max="4609" width="73.26953125" style="26" bestFit="1" customWidth="1"/>
    <col min="4610" max="4610" width="21.7265625" style="26" bestFit="1" customWidth="1"/>
    <col min="4611" max="4611" width="57.453125" style="26" bestFit="1" customWidth="1"/>
    <col min="4612" max="4612" width="8.453125" style="26" bestFit="1" customWidth="1"/>
    <col min="4613" max="4613" width="28.7265625" style="26" bestFit="1" customWidth="1"/>
    <col min="4614" max="4614" width="4.7265625" style="26" bestFit="1" customWidth="1"/>
    <col min="4615" max="4615" width="13.7265625" style="26" bestFit="1" customWidth="1"/>
    <col min="4616" max="4616" width="49.90625" style="26" bestFit="1" customWidth="1"/>
    <col min="4617" max="4617" width="9" style="26"/>
    <col min="4618" max="4618" width="9.08984375" style="26" bestFit="1" customWidth="1"/>
    <col min="4619" max="4619" width="9.7265625" style="26" bestFit="1" customWidth="1"/>
    <col min="4620" max="4621" width="11" style="26" bestFit="1" customWidth="1"/>
    <col min="4622" max="4622" width="9" style="26"/>
    <col min="4623" max="4623" width="17.6328125" style="26" bestFit="1" customWidth="1"/>
    <col min="4624" max="4859" width="9" style="26"/>
    <col min="4860" max="4860" width="18.90625" style="26" bestFit="1" customWidth="1"/>
    <col min="4861" max="4862" width="9" style="26"/>
    <col min="4863" max="4863" width="6.36328125" style="26" bestFit="1" customWidth="1"/>
    <col min="4864" max="4864" width="13.36328125" style="26" bestFit="1" customWidth="1"/>
    <col min="4865" max="4865" width="73.26953125" style="26" bestFit="1" customWidth="1"/>
    <col min="4866" max="4866" width="21.7265625" style="26" bestFit="1" customWidth="1"/>
    <col min="4867" max="4867" width="57.453125" style="26" bestFit="1" customWidth="1"/>
    <col min="4868" max="4868" width="8.453125" style="26" bestFit="1" customWidth="1"/>
    <col min="4869" max="4869" width="28.7265625" style="26" bestFit="1" customWidth="1"/>
    <col min="4870" max="4870" width="4.7265625" style="26" bestFit="1" customWidth="1"/>
    <col min="4871" max="4871" width="13.7265625" style="26" bestFit="1" customWidth="1"/>
    <col min="4872" max="4872" width="49.90625" style="26" bestFit="1" customWidth="1"/>
    <col min="4873" max="4873" width="9" style="26"/>
    <col min="4874" max="4874" width="9.08984375" style="26" bestFit="1" customWidth="1"/>
    <col min="4875" max="4875" width="9.7265625" style="26" bestFit="1" customWidth="1"/>
    <col min="4876" max="4877" width="11" style="26" bestFit="1" customWidth="1"/>
    <col min="4878" max="4878" width="9" style="26"/>
    <col min="4879" max="4879" width="17.6328125" style="26" bestFit="1" customWidth="1"/>
    <col min="4880" max="5115" width="9" style="26"/>
    <col min="5116" max="5116" width="18.90625" style="26" bestFit="1" customWidth="1"/>
    <col min="5117" max="5118" width="9" style="26"/>
    <col min="5119" max="5119" width="6.36328125" style="26" bestFit="1" customWidth="1"/>
    <col min="5120" max="5120" width="13.36328125" style="26" bestFit="1" customWidth="1"/>
    <col min="5121" max="5121" width="73.26953125" style="26" bestFit="1" customWidth="1"/>
    <col min="5122" max="5122" width="21.7265625" style="26" bestFit="1" customWidth="1"/>
    <col min="5123" max="5123" width="57.453125" style="26" bestFit="1" customWidth="1"/>
    <col min="5124" max="5124" width="8.453125" style="26" bestFit="1" customWidth="1"/>
    <col min="5125" max="5125" width="28.7265625" style="26" bestFit="1" customWidth="1"/>
    <col min="5126" max="5126" width="4.7265625" style="26" bestFit="1" customWidth="1"/>
    <col min="5127" max="5127" width="13.7265625" style="26" bestFit="1" customWidth="1"/>
    <col min="5128" max="5128" width="49.90625" style="26" bestFit="1" customWidth="1"/>
    <col min="5129" max="5129" width="9" style="26"/>
    <col min="5130" max="5130" width="9.08984375" style="26" bestFit="1" customWidth="1"/>
    <col min="5131" max="5131" width="9.7265625" style="26" bestFit="1" customWidth="1"/>
    <col min="5132" max="5133" width="11" style="26" bestFit="1" customWidth="1"/>
    <col min="5134" max="5134" width="9" style="26"/>
    <col min="5135" max="5135" width="17.6328125" style="26" bestFit="1" customWidth="1"/>
    <col min="5136" max="5371" width="9" style="26"/>
    <col min="5372" max="5372" width="18.90625" style="26" bestFit="1" customWidth="1"/>
    <col min="5373" max="5374" width="9" style="26"/>
    <col min="5375" max="5375" width="6.36328125" style="26" bestFit="1" customWidth="1"/>
    <col min="5376" max="5376" width="13.36328125" style="26" bestFit="1" customWidth="1"/>
    <col min="5377" max="5377" width="73.26953125" style="26" bestFit="1" customWidth="1"/>
    <col min="5378" max="5378" width="21.7265625" style="26" bestFit="1" customWidth="1"/>
    <col min="5379" max="5379" width="57.453125" style="26" bestFit="1" customWidth="1"/>
    <col min="5380" max="5380" width="8.453125" style="26" bestFit="1" customWidth="1"/>
    <col min="5381" max="5381" width="28.7265625" style="26" bestFit="1" customWidth="1"/>
    <col min="5382" max="5382" width="4.7265625" style="26" bestFit="1" customWidth="1"/>
    <col min="5383" max="5383" width="13.7265625" style="26" bestFit="1" customWidth="1"/>
    <col min="5384" max="5384" width="49.90625" style="26" bestFit="1" customWidth="1"/>
    <col min="5385" max="5385" width="9" style="26"/>
    <col min="5386" max="5386" width="9.08984375" style="26" bestFit="1" customWidth="1"/>
    <col min="5387" max="5387" width="9.7265625" style="26" bestFit="1" customWidth="1"/>
    <col min="5388" max="5389" width="11" style="26" bestFit="1" customWidth="1"/>
    <col min="5390" max="5390" width="9" style="26"/>
    <col min="5391" max="5391" width="17.6328125" style="26" bestFit="1" customWidth="1"/>
    <col min="5392" max="5627" width="9" style="26"/>
    <col min="5628" max="5628" width="18.90625" style="26" bestFit="1" customWidth="1"/>
    <col min="5629" max="5630" width="9" style="26"/>
    <col min="5631" max="5631" width="6.36328125" style="26" bestFit="1" customWidth="1"/>
    <col min="5632" max="5632" width="13.36328125" style="26" bestFit="1" customWidth="1"/>
    <col min="5633" max="5633" width="73.26953125" style="26" bestFit="1" customWidth="1"/>
    <col min="5634" max="5634" width="21.7265625" style="26" bestFit="1" customWidth="1"/>
    <col min="5635" max="5635" width="57.453125" style="26" bestFit="1" customWidth="1"/>
    <col min="5636" max="5636" width="8.453125" style="26" bestFit="1" customWidth="1"/>
    <col min="5637" max="5637" width="28.7265625" style="26" bestFit="1" customWidth="1"/>
    <col min="5638" max="5638" width="4.7265625" style="26" bestFit="1" customWidth="1"/>
    <col min="5639" max="5639" width="13.7265625" style="26" bestFit="1" customWidth="1"/>
    <col min="5640" max="5640" width="49.90625" style="26" bestFit="1" customWidth="1"/>
    <col min="5641" max="5641" width="9" style="26"/>
    <col min="5642" max="5642" width="9.08984375" style="26" bestFit="1" customWidth="1"/>
    <col min="5643" max="5643" width="9.7265625" style="26" bestFit="1" customWidth="1"/>
    <col min="5644" max="5645" width="11" style="26" bestFit="1" customWidth="1"/>
    <col min="5646" max="5646" width="9" style="26"/>
    <col min="5647" max="5647" width="17.6328125" style="26" bestFit="1" customWidth="1"/>
    <col min="5648" max="5883" width="9" style="26"/>
    <col min="5884" max="5884" width="18.90625" style="26" bestFit="1" customWidth="1"/>
    <col min="5885" max="5886" width="9" style="26"/>
    <col min="5887" max="5887" width="6.36328125" style="26" bestFit="1" customWidth="1"/>
    <col min="5888" max="5888" width="13.36328125" style="26" bestFit="1" customWidth="1"/>
    <col min="5889" max="5889" width="73.26953125" style="26" bestFit="1" customWidth="1"/>
    <col min="5890" max="5890" width="21.7265625" style="26" bestFit="1" customWidth="1"/>
    <col min="5891" max="5891" width="57.453125" style="26" bestFit="1" customWidth="1"/>
    <col min="5892" max="5892" width="8.453125" style="26" bestFit="1" customWidth="1"/>
    <col min="5893" max="5893" width="28.7265625" style="26" bestFit="1" customWidth="1"/>
    <col min="5894" max="5894" width="4.7265625" style="26" bestFit="1" customWidth="1"/>
    <col min="5895" max="5895" width="13.7265625" style="26" bestFit="1" customWidth="1"/>
    <col min="5896" max="5896" width="49.90625" style="26" bestFit="1" customWidth="1"/>
    <col min="5897" max="5897" width="9" style="26"/>
    <col min="5898" max="5898" width="9.08984375" style="26" bestFit="1" customWidth="1"/>
    <col min="5899" max="5899" width="9.7265625" style="26" bestFit="1" customWidth="1"/>
    <col min="5900" max="5901" width="11" style="26" bestFit="1" customWidth="1"/>
    <col min="5902" max="5902" width="9" style="26"/>
    <col min="5903" max="5903" width="17.6328125" style="26" bestFit="1" customWidth="1"/>
    <col min="5904" max="6139" width="9" style="26"/>
    <col min="6140" max="6140" width="18.90625" style="26" bestFit="1" customWidth="1"/>
    <col min="6141" max="6142" width="9" style="26"/>
    <col min="6143" max="6143" width="6.36328125" style="26" bestFit="1" customWidth="1"/>
    <col min="6144" max="6144" width="13.36328125" style="26" bestFit="1" customWidth="1"/>
    <col min="6145" max="6145" width="73.26953125" style="26" bestFit="1" customWidth="1"/>
    <col min="6146" max="6146" width="21.7265625" style="26" bestFit="1" customWidth="1"/>
    <col min="6147" max="6147" width="57.453125" style="26" bestFit="1" customWidth="1"/>
    <col min="6148" max="6148" width="8.453125" style="26" bestFit="1" customWidth="1"/>
    <col min="6149" max="6149" width="28.7265625" style="26" bestFit="1" customWidth="1"/>
    <col min="6150" max="6150" width="4.7265625" style="26" bestFit="1" customWidth="1"/>
    <col min="6151" max="6151" width="13.7265625" style="26" bestFit="1" customWidth="1"/>
    <col min="6152" max="6152" width="49.90625" style="26" bestFit="1" customWidth="1"/>
    <col min="6153" max="6153" width="9" style="26"/>
    <col min="6154" max="6154" width="9.08984375" style="26" bestFit="1" customWidth="1"/>
    <col min="6155" max="6155" width="9.7265625" style="26" bestFit="1" customWidth="1"/>
    <col min="6156" max="6157" width="11" style="26" bestFit="1" customWidth="1"/>
    <col min="6158" max="6158" width="9" style="26"/>
    <col min="6159" max="6159" width="17.6328125" style="26" bestFit="1" customWidth="1"/>
    <col min="6160" max="6395" width="9" style="26"/>
    <col min="6396" max="6396" width="18.90625" style="26" bestFit="1" customWidth="1"/>
    <col min="6397" max="6398" width="9" style="26"/>
    <col min="6399" max="6399" width="6.36328125" style="26" bestFit="1" customWidth="1"/>
    <col min="6400" max="6400" width="13.36328125" style="26" bestFit="1" customWidth="1"/>
    <col min="6401" max="6401" width="73.26953125" style="26" bestFit="1" customWidth="1"/>
    <col min="6402" max="6402" width="21.7265625" style="26" bestFit="1" customWidth="1"/>
    <col min="6403" max="6403" width="57.453125" style="26" bestFit="1" customWidth="1"/>
    <col min="6404" max="6404" width="8.453125" style="26" bestFit="1" customWidth="1"/>
    <col min="6405" max="6405" width="28.7265625" style="26" bestFit="1" customWidth="1"/>
    <col min="6406" max="6406" width="4.7265625" style="26" bestFit="1" customWidth="1"/>
    <col min="6407" max="6407" width="13.7265625" style="26" bestFit="1" customWidth="1"/>
    <col min="6408" max="6408" width="49.90625" style="26" bestFit="1" customWidth="1"/>
    <col min="6409" max="6409" width="9" style="26"/>
    <col min="6410" max="6410" width="9.08984375" style="26" bestFit="1" customWidth="1"/>
    <col min="6411" max="6411" width="9.7265625" style="26" bestFit="1" customWidth="1"/>
    <col min="6412" max="6413" width="11" style="26" bestFit="1" customWidth="1"/>
    <col min="6414" max="6414" width="9" style="26"/>
    <col min="6415" max="6415" width="17.6328125" style="26" bestFit="1" customWidth="1"/>
    <col min="6416" max="6651" width="9" style="26"/>
    <col min="6652" max="6652" width="18.90625" style="26" bestFit="1" customWidth="1"/>
    <col min="6653" max="6654" width="9" style="26"/>
    <col min="6655" max="6655" width="6.36328125" style="26" bestFit="1" customWidth="1"/>
    <col min="6656" max="6656" width="13.36328125" style="26" bestFit="1" customWidth="1"/>
    <col min="6657" max="6657" width="73.26953125" style="26" bestFit="1" customWidth="1"/>
    <col min="6658" max="6658" width="21.7265625" style="26" bestFit="1" customWidth="1"/>
    <col min="6659" max="6659" width="57.453125" style="26" bestFit="1" customWidth="1"/>
    <col min="6660" max="6660" width="8.453125" style="26" bestFit="1" customWidth="1"/>
    <col min="6661" max="6661" width="28.7265625" style="26" bestFit="1" customWidth="1"/>
    <col min="6662" max="6662" width="4.7265625" style="26" bestFit="1" customWidth="1"/>
    <col min="6663" max="6663" width="13.7265625" style="26" bestFit="1" customWidth="1"/>
    <col min="6664" max="6664" width="49.90625" style="26" bestFit="1" customWidth="1"/>
    <col min="6665" max="6665" width="9" style="26"/>
    <col min="6666" max="6666" width="9.08984375" style="26" bestFit="1" customWidth="1"/>
    <col min="6667" max="6667" width="9.7265625" style="26" bestFit="1" customWidth="1"/>
    <col min="6668" max="6669" width="11" style="26" bestFit="1" customWidth="1"/>
    <col min="6670" max="6670" width="9" style="26"/>
    <col min="6671" max="6671" width="17.6328125" style="26" bestFit="1" customWidth="1"/>
    <col min="6672" max="6907" width="9" style="26"/>
    <col min="6908" max="6908" width="18.90625" style="26" bestFit="1" customWidth="1"/>
    <col min="6909" max="6910" width="9" style="26"/>
    <col min="6911" max="6911" width="6.36328125" style="26" bestFit="1" customWidth="1"/>
    <col min="6912" max="6912" width="13.36328125" style="26" bestFit="1" customWidth="1"/>
    <col min="6913" max="6913" width="73.26953125" style="26" bestFit="1" customWidth="1"/>
    <col min="6914" max="6914" width="21.7265625" style="26" bestFit="1" customWidth="1"/>
    <col min="6915" max="6915" width="57.453125" style="26" bestFit="1" customWidth="1"/>
    <col min="6916" max="6916" width="8.453125" style="26" bestFit="1" customWidth="1"/>
    <col min="6917" max="6917" width="28.7265625" style="26" bestFit="1" customWidth="1"/>
    <col min="6918" max="6918" width="4.7265625" style="26" bestFit="1" customWidth="1"/>
    <col min="6919" max="6919" width="13.7265625" style="26" bestFit="1" customWidth="1"/>
    <col min="6920" max="6920" width="49.90625" style="26" bestFit="1" customWidth="1"/>
    <col min="6921" max="6921" width="9" style="26"/>
    <col min="6922" max="6922" width="9.08984375" style="26" bestFit="1" customWidth="1"/>
    <col min="6923" max="6923" width="9.7265625" style="26" bestFit="1" customWidth="1"/>
    <col min="6924" max="6925" width="11" style="26" bestFit="1" customWidth="1"/>
    <col min="6926" max="6926" width="9" style="26"/>
    <col min="6927" max="6927" width="17.6328125" style="26" bestFit="1" customWidth="1"/>
    <col min="6928" max="7163" width="9" style="26"/>
    <col min="7164" max="7164" width="18.90625" style="26" bestFit="1" customWidth="1"/>
    <col min="7165" max="7166" width="9" style="26"/>
    <col min="7167" max="7167" width="6.36328125" style="26" bestFit="1" customWidth="1"/>
    <col min="7168" max="7168" width="13.36328125" style="26" bestFit="1" customWidth="1"/>
    <col min="7169" max="7169" width="73.26953125" style="26" bestFit="1" customWidth="1"/>
    <col min="7170" max="7170" width="21.7265625" style="26" bestFit="1" customWidth="1"/>
    <col min="7171" max="7171" width="57.453125" style="26" bestFit="1" customWidth="1"/>
    <col min="7172" max="7172" width="8.453125" style="26" bestFit="1" customWidth="1"/>
    <col min="7173" max="7173" width="28.7265625" style="26" bestFit="1" customWidth="1"/>
    <col min="7174" max="7174" width="4.7265625" style="26" bestFit="1" customWidth="1"/>
    <col min="7175" max="7175" width="13.7265625" style="26" bestFit="1" customWidth="1"/>
    <col min="7176" max="7176" width="49.90625" style="26" bestFit="1" customWidth="1"/>
    <col min="7177" max="7177" width="9" style="26"/>
    <col min="7178" max="7178" width="9.08984375" style="26" bestFit="1" customWidth="1"/>
    <col min="7179" max="7179" width="9.7265625" style="26" bestFit="1" customWidth="1"/>
    <col min="7180" max="7181" width="11" style="26" bestFit="1" customWidth="1"/>
    <col min="7182" max="7182" width="9" style="26"/>
    <col min="7183" max="7183" width="17.6328125" style="26" bestFit="1" customWidth="1"/>
    <col min="7184" max="7419" width="9" style="26"/>
    <col min="7420" max="7420" width="18.90625" style="26" bestFit="1" customWidth="1"/>
    <col min="7421" max="7422" width="9" style="26"/>
    <col min="7423" max="7423" width="6.36328125" style="26" bestFit="1" customWidth="1"/>
    <col min="7424" max="7424" width="13.36328125" style="26" bestFit="1" customWidth="1"/>
    <col min="7425" max="7425" width="73.26953125" style="26" bestFit="1" customWidth="1"/>
    <col min="7426" max="7426" width="21.7265625" style="26" bestFit="1" customWidth="1"/>
    <col min="7427" max="7427" width="57.453125" style="26" bestFit="1" customWidth="1"/>
    <col min="7428" max="7428" width="8.453125" style="26" bestFit="1" customWidth="1"/>
    <col min="7429" max="7429" width="28.7265625" style="26" bestFit="1" customWidth="1"/>
    <col min="7430" max="7430" width="4.7265625" style="26" bestFit="1" customWidth="1"/>
    <col min="7431" max="7431" width="13.7265625" style="26" bestFit="1" customWidth="1"/>
    <col min="7432" max="7432" width="49.90625" style="26" bestFit="1" customWidth="1"/>
    <col min="7433" max="7433" width="9" style="26"/>
    <col min="7434" max="7434" width="9.08984375" style="26" bestFit="1" customWidth="1"/>
    <col min="7435" max="7435" width="9.7265625" style="26" bestFit="1" customWidth="1"/>
    <col min="7436" max="7437" width="11" style="26" bestFit="1" customWidth="1"/>
    <col min="7438" max="7438" width="9" style="26"/>
    <col min="7439" max="7439" width="17.6328125" style="26" bestFit="1" customWidth="1"/>
    <col min="7440" max="7675" width="9" style="26"/>
    <col min="7676" max="7676" width="18.90625" style="26" bestFit="1" customWidth="1"/>
    <col min="7677" max="7678" width="9" style="26"/>
    <col min="7679" max="7679" width="6.36328125" style="26" bestFit="1" customWidth="1"/>
    <col min="7680" max="7680" width="13.36328125" style="26" bestFit="1" customWidth="1"/>
    <col min="7681" max="7681" width="73.26953125" style="26" bestFit="1" customWidth="1"/>
    <col min="7682" max="7682" width="21.7265625" style="26" bestFit="1" customWidth="1"/>
    <col min="7683" max="7683" width="57.453125" style="26" bestFit="1" customWidth="1"/>
    <col min="7684" max="7684" width="8.453125" style="26" bestFit="1" customWidth="1"/>
    <col min="7685" max="7685" width="28.7265625" style="26" bestFit="1" customWidth="1"/>
    <col min="7686" max="7686" width="4.7265625" style="26" bestFit="1" customWidth="1"/>
    <col min="7687" max="7687" width="13.7265625" style="26" bestFit="1" customWidth="1"/>
    <col min="7688" max="7688" width="49.90625" style="26" bestFit="1" customWidth="1"/>
    <col min="7689" max="7689" width="9" style="26"/>
    <col min="7690" max="7690" width="9.08984375" style="26" bestFit="1" customWidth="1"/>
    <col min="7691" max="7691" width="9.7265625" style="26" bestFit="1" customWidth="1"/>
    <col min="7692" max="7693" width="11" style="26" bestFit="1" customWidth="1"/>
    <col min="7694" max="7694" width="9" style="26"/>
    <col min="7695" max="7695" width="17.6328125" style="26" bestFit="1" customWidth="1"/>
    <col min="7696" max="7931" width="9" style="26"/>
    <col min="7932" max="7932" width="18.90625" style="26" bestFit="1" customWidth="1"/>
    <col min="7933" max="7934" width="9" style="26"/>
    <col min="7935" max="7935" width="6.36328125" style="26" bestFit="1" customWidth="1"/>
    <col min="7936" max="7936" width="13.36328125" style="26" bestFit="1" customWidth="1"/>
    <col min="7937" max="7937" width="73.26953125" style="26" bestFit="1" customWidth="1"/>
    <col min="7938" max="7938" width="21.7265625" style="26" bestFit="1" customWidth="1"/>
    <col min="7939" max="7939" width="57.453125" style="26" bestFit="1" customWidth="1"/>
    <col min="7940" max="7940" width="8.453125" style="26" bestFit="1" customWidth="1"/>
    <col min="7941" max="7941" width="28.7265625" style="26" bestFit="1" customWidth="1"/>
    <col min="7942" max="7942" width="4.7265625" style="26" bestFit="1" customWidth="1"/>
    <col min="7943" max="7943" width="13.7265625" style="26" bestFit="1" customWidth="1"/>
    <col min="7944" max="7944" width="49.90625" style="26" bestFit="1" customWidth="1"/>
    <col min="7945" max="7945" width="9" style="26"/>
    <col min="7946" max="7946" width="9.08984375" style="26" bestFit="1" customWidth="1"/>
    <col min="7947" max="7947" width="9.7265625" style="26" bestFit="1" customWidth="1"/>
    <col min="7948" max="7949" width="11" style="26" bestFit="1" customWidth="1"/>
    <col min="7950" max="7950" width="9" style="26"/>
    <col min="7951" max="7951" width="17.6328125" style="26" bestFit="1" customWidth="1"/>
    <col min="7952" max="8187" width="9" style="26"/>
    <col min="8188" max="8188" width="18.90625" style="26" bestFit="1" customWidth="1"/>
    <col min="8189" max="8190" width="9" style="26"/>
    <col min="8191" max="8191" width="6.36328125" style="26" bestFit="1" customWidth="1"/>
    <col min="8192" max="8192" width="13.36328125" style="26" bestFit="1" customWidth="1"/>
    <col min="8193" max="8193" width="73.26953125" style="26" bestFit="1" customWidth="1"/>
    <col min="8194" max="8194" width="21.7265625" style="26" bestFit="1" customWidth="1"/>
    <col min="8195" max="8195" width="57.453125" style="26" bestFit="1" customWidth="1"/>
    <col min="8196" max="8196" width="8.453125" style="26" bestFit="1" customWidth="1"/>
    <col min="8197" max="8197" width="28.7265625" style="26" bestFit="1" customWidth="1"/>
    <col min="8198" max="8198" width="4.7265625" style="26" bestFit="1" customWidth="1"/>
    <col min="8199" max="8199" width="13.7265625" style="26" bestFit="1" customWidth="1"/>
    <col min="8200" max="8200" width="49.90625" style="26" bestFit="1" customWidth="1"/>
    <col min="8201" max="8201" width="9" style="26"/>
    <col min="8202" max="8202" width="9.08984375" style="26" bestFit="1" customWidth="1"/>
    <col min="8203" max="8203" width="9.7265625" style="26" bestFit="1" customWidth="1"/>
    <col min="8204" max="8205" width="11" style="26" bestFit="1" customWidth="1"/>
    <col min="8206" max="8206" width="9" style="26"/>
    <col min="8207" max="8207" width="17.6328125" style="26" bestFit="1" customWidth="1"/>
    <col min="8208" max="8443" width="9" style="26"/>
    <col min="8444" max="8444" width="18.90625" style="26" bestFit="1" customWidth="1"/>
    <col min="8445" max="8446" width="9" style="26"/>
    <col min="8447" max="8447" width="6.36328125" style="26" bestFit="1" customWidth="1"/>
    <col min="8448" max="8448" width="13.36328125" style="26" bestFit="1" customWidth="1"/>
    <col min="8449" max="8449" width="73.26953125" style="26" bestFit="1" customWidth="1"/>
    <col min="8450" max="8450" width="21.7265625" style="26" bestFit="1" customWidth="1"/>
    <col min="8451" max="8451" width="57.453125" style="26" bestFit="1" customWidth="1"/>
    <col min="8452" max="8452" width="8.453125" style="26" bestFit="1" customWidth="1"/>
    <col min="8453" max="8453" width="28.7265625" style="26" bestFit="1" customWidth="1"/>
    <col min="8454" max="8454" width="4.7265625" style="26" bestFit="1" customWidth="1"/>
    <col min="8455" max="8455" width="13.7265625" style="26" bestFit="1" customWidth="1"/>
    <col min="8456" max="8456" width="49.90625" style="26" bestFit="1" customWidth="1"/>
    <col min="8457" max="8457" width="9" style="26"/>
    <col min="8458" max="8458" width="9.08984375" style="26" bestFit="1" customWidth="1"/>
    <col min="8459" max="8459" width="9.7265625" style="26" bestFit="1" customWidth="1"/>
    <col min="8460" max="8461" width="11" style="26" bestFit="1" customWidth="1"/>
    <col min="8462" max="8462" width="9" style="26"/>
    <col min="8463" max="8463" width="17.6328125" style="26" bestFit="1" customWidth="1"/>
    <col min="8464" max="8699" width="9" style="26"/>
    <col min="8700" max="8700" width="18.90625" style="26" bestFit="1" customWidth="1"/>
    <col min="8701" max="8702" width="9" style="26"/>
    <col min="8703" max="8703" width="6.36328125" style="26" bestFit="1" customWidth="1"/>
    <col min="8704" max="8704" width="13.36328125" style="26" bestFit="1" customWidth="1"/>
    <col min="8705" max="8705" width="73.26953125" style="26" bestFit="1" customWidth="1"/>
    <col min="8706" max="8706" width="21.7265625" style="26" bestFit="1" customWidth="1"/>
    <col min="8707" max="8707" width="57.453125" style="26" bestFit="1" customWidth="1"/>
    <col min="8708" max="8708" width="8.453125" style="26" bestFit="1" customWidth="1"/>
    <col min="8709" max="8709" width="28.7265625" style="26" bestFit="1" customWidth="1"/>
    <col min="8710" max="8710" width="4.7265625" style="26" bestFit="1" customWidth="1"/>
    <col min="8711" max="8711" width="13.7265625" style="26" bestFit="1" customWidth="1"/>
    <col min="8712" max="8712" width="49.90625" style="26" bestFit="1" customWidth="1"/>
    <col min="8713" max="8713" width="9" style="26"/>
    <col min="8714" max="8714" width="9.08984375" style="26" bestFit="1" customWidth="1"/>
    <col min="8715" max="8715" width="9.7265625" style="26" bestFit="1" customWidth="1"/>
    <col min="8716" max="8717" width="11" style="26" bestFit="1" customWidth="1"/>
    <col min="8718" max="8718" width="9" style="26"/>
    <col min="8719" max="8719" width="17.6328125" style="26" bestFit="1" customWidth="1"/>
    <col min="8720" max="8955" width="9" style="26"/>
    <col min="8956" max="8956" width="18.90625" style="26" bestFit="1" customWidth="1"/>
    <col min="8957" max="8958" width="9" style="26"/>
    <col min="8959" max="8959" width="6.36328125" style="26" bestFit="1" customWidth="1"/>
    <col min="8960" max="8960" width="13.36328125" style="26" bestFit="1" customWidth="1"/>
    <col min="8961" max="8961" width="73.26953125" style="26" bestFit="1" customWidth="1"/>
    <col min="8962" max="8962" width="21.7265625" style="26" bestFit="1" customWidth="1"/>
    <col min="8963" max="8963" width="57.453125" style="26" bestFit="1" customWidth="1"/>
    <col min="8964" max="8964" width="8.453125" style="26" bestFit="1" customWidth="1"/>
    <col min="8965" max="8965" width="28.7265625" style="26" bestFit="1" customWidth="1"/>
    <col min="8966" max="8966" width="4.7265625" style="26" bestFit="1" customWidth="1"/>
    <col min="8967" max="8967" width="13.7265625" style="26" bestFit="1" customWidth="1"/>
    <col min="8968" max="8968" width="49.90625" style="26" bestFit="1" customWidth="1"/>
    <col min="8969" max="8969" width="9" style="26"/>
    <col min="8970" max="8970" width="9.08984375" style="26" bestFit="1" customWidth="1"/>
    <col min="8971" max="8971" width="9.7265625" style="26" bestFit="1" customWidth="1"/>
    <col min="8972" max="8973" width="11" style="26" bestFit="1" customWidth="1"/>
    <col min="8974" max="8974" width="9" style="26"/>
    <col min="8975" max="8975" width="17.6328125" style="26" bestFit="1" customWidth="1"/>
    <col min="8976" max="9211" width="9" style="26"/>
    <col min="9212" max="9212" width="18.90625" style="26" bestFit="1" customWidth="1"/>
    <col min="9213" max="9214" width="9" style="26"/>
    <col min="9215" max="9215" width="6.36328125" style="26" bestFit="1" customWidth="1"/>
    <col min="9216" max="9216" width="13.36328125" style="26" bestFit="1" customWidth="1"/>
    <col min="9217" max="9217" width="73.26953125" style="26" bestFit="1" customWidth="1"/>
    <col min="9218" max="9218" width="21.7265625" style="26" bestFit="1" customWidth="1"/>
    <col min="9219" max="9219" width="57.453125" style="26" bestFit="1" customWidth="1"/>
    <col min="9220" max="9220" width="8.453125" style="26" bestFit="1" customWidth="1"/>
    <col min="9221" max="9221" width="28.7265625" style="26" bestFit="1" customWidth="1"/>
    <col min="9222" max="9222" width="4.7265625" style="26" bestFit="1" customWidth="1"/>
    <col min="9223" max="9223" width="13.7265625" style="26" bestFit="1" customWidth="1"/>
    <col min="9224" max="9224" width="49.90625" style="26" bestFit="1" customWidth="1"/>
    <col min="9225" max="9225" width="9" style="26"/>
    <col min="9226" max="9226" width="9.08984375" style="26" bestFit="1" customWidth="1"/>
    <col min="9227" max="9227" width="9.7265625" style="26" bestFit="1" customWidth="1"/>
    <col min="9228" max="9229" width="11" style="26" bestFit="1" customWidth="1"/>
    <col min="9230" max="9230" width="9" style="26"/>
    <col min="9231" max="9231" width="17.6328125" style="26" bestFit="1" customWidth="1"/>
    <col min="9232" max="9467" width="9" style="26"/>
    <col min="9468" max="9468" width="18.90625" style="26" bestFit="1" customWidth="1"/>
    <col min="9469" max="9470" width="9" style="26"/>
    <col min="9471" max="9471" width="6.36328125" style="26" bestFit="1" customWidth="1"/>
    <col min="9472" max="9472" width="13.36328125" style="26" bestFit="1" customWidth="1"/>
    <col min="9473" max="9473" width="73.26953125" style="26" bestFit="1" customWidth="1"/>
    <col min="9474" max="9474" width="21.7265625" style="26" bestFit="1" customWidth="1"/>
    <col min="9475" max="9475" width="57.453125" style="26" bestFit="1" customWidth="1"/>
    <col min="9476" max="9476" width="8.453125" style="26" bestFit="1" customWidth="1"/>
    <col min="9477" max="9477" width="28.7265625" style="26" bestFit="1" customWidth="1"/>
    <col min="9478" max="9478" width="4.7265625" style="26" bestFit="1" customWidth="1"/>
    <col min="9479" max="9479" width="13.7265625" style="26" bestFit="1" customWidth="1"/>
    <col min="9480" max="9480" width="49.90625" style="26" bestFit="1" customWidth="1"/>
    <col min="9481" max="9481" width="9" style="26"/>
    <col min="9482" max="9482" width="9.08984375" style="26" bestFit="1" customWidth="1"/>
    <col min="9483" max="9483" width="9.7265625" style="26" bestFit="1" customWidth="1"/>
    <col min="9484" max="9485" width="11" style="26" bestFit="1" customWidth="1"/>
    <col min="9486" max="9486" width="9" style="26"/>
    <col min="9487" max="9487" width="17.6328125" style="26" bestFit="1" customWidth="1"/>
    <col min="9488" max="9723" width="9" style="26"/>
    <col min="9724" max="9724" width="18.90625" style="26" bestFit="1" customWidth="1"/>
    <col min="9725" max="9726" width="9" style="26"/>
    <col min="9727" max="9727" width="6.36328125" style="26" bestFit="1" customWidth="1"/>
    <col min="9728" max="9728" width="13.36328125" style="26" bestFit="1" customWidth="1"/>
    <col min="9729" max="9729" width="73.26953125" style="26" bestFit="1" customWidth="1"/>
    <col min="9730" max="9730" width="21.7265625" style="26" bestFit="1" customWidth="1"/>
    <col min="9731" max="9731" width="57.453125" style="26" bestFit="1" customWidth="1"/>
    <col min="9732" max="9732" width="8.453125" style="26" bestFit="1" customWidth="1"/>
    <col min="9733" max="9733" width="28.7265625" style="26" bestFit="1" customWidth="1"/>
    <col min="9734" max="9734" width="4.7265625" style="26" bestFit="1" customWidth="1"/>
    <col min="9735" max="9735" width="13.7265625" style="26" bestFit="1" customWidth="1"/>
    <col min="9736" max="9736" width="49.90625" style="26" bestFit="1" customWidth="1"/>
    <col min="9737" max="9737" width="9" style="26"/>
    <col min="9738" max="9738" width="9.08984375" style="26" bestFit="1" customWidth="1"/>
    <col min="9739" max="9739" width="9.7265625" style="26" bestFit="1" customWidth="1"/>
    <col min="9740" max="9741" width="11" style="26" bestFit="1" customWidth="1"/>
    <col min="9742" max="9742" width="9" style="26"/>
    <col min="9743" max="9743" width="17.6328125" style="26" bestFit="1" customWidth="1"/>
    <col min="9744" max="9979" width="9" style="26"/>
    <col min="9980" max="9980" width="18.90625" style="26" bestFit="1" customWidth="1"/>
    <col min="9981" max="9982" width="9" style="26"/>
    <col min="9983" max="9983" width="6.36328125" style="26" bestFit="1" customWidth="1"/>
    <col min="9984" max="9984" width="13.36328125" style="26" bestFit="1" customWidth="1"/>
    <col min="9985" max="9985" width="73.26953125" style="26" bestFit="1" customWidth="1"/>
    <col min="9986" max="9986" width="21.7265625" style="26" bestFit="1" customWidth="1"/>
    <col min="9987" max="9987" width="57.453125" style="26" bestFit="1" customWidth="1"/>
    <col min="9988" max="9988" width="8.453125" style="26" bestFit="1" customWidth="1"/>
    <col min="9989" max="9989" width="28.7265625" style="26" bestFit="1" customWidth="1"/>
    <col min="9990" max="9990" width="4.7265625" style="26" bestFit="1" customWidth="1"/>
    <col min="9991" max="9991" width="13.7265625" style="26" bestFit="1" customWidth="1"/>
    <col min="9992" max="9992" width="49.90625" style="26" bestFit="1" customWidth="1"/>
    <col min="9993" max="9993" width="9" style="26"/>
    <col min="9994" max="9994" width="9.08984375" style="26" bestFit="1" customWidth="1"/>
    <col min="9995" max="9995" width="9.7265625" style="26" bestFit="1" customWidth="1"/>
    <col min="9996" max="9997" width="11" style="26" bestFit="1" customWidth="1"/>
    <col min="9998" max="9998" width="9" style="26"/>
    <col min="9999" max="9999" width="17.6328125" style="26" bestFit="1" customWidth="1"/>
    <col min="10000" max="10235" width="9" style="26"/>
    <col min="10236" max="10236" width="18.90625" style="26" bestFit="1" customWidth="1"/>
    <col min="10237" max="10238" width="9" style="26"/>
    <col min="10239" max="10239" width="6.36328125" style="26" bestFit="1" customWidth="1"/>
    <col min="10240" max="10240" width="13.36328125" style="26" bestFit="1" customWidth="1"/>
    <col min="10241" max="10241" width="73.26953125" style="26" bestFit="1" customWidth="1"/>
    <col min="10242" max="10242" width="21.7265625" style="26" bestFit="1" customWidth="1"/>
    <col min="10243" max="10243" width="57.453125" style="26" bestFit="1" customWidth="1"/>
    <col min="10244" max="10244" width="8.453125" style="26" bestFit="1" customWidth="1"/>
    <col min="10245" max="10245" width="28.7265625" style="26" bestFit="1" customWidth="1"/>
    <col min="10246" max="10246" width="4.7265625" style="26" bestFit="1" customWidth="1"/>
    <col min="10247" max="10247" width="13.7265625" style="26" bestFit="1" customWidth="1"/>
    <col min="10248" max="10248" width="49.90625" style="26" bestFit="1" customWidth="1"/>
    <col min="10249" max="10249" width="9" style="26"/>
    <col min="10250" max="10250" width="9.08984375" style="26" bestFit="1" customWidth="1"/>
    <col min="10251" max="10251" width="9.7265625" style="26" bestFit="1" customWidth="1"/>
    <col min="10252" max="10253" width="11" style="26" bestFit="1" customWidth="1"/>
    <col min="10254" max="10254" width="9" style="26"/>
    <col min="10255" max="10255" width="17.6328125" style="26" bestFit="1" customWidth="1"/>
    <col min="10256" max="10491" width="9" style="26"/>
    <col min="10492" max="10492" width="18.90625" style="26" bestFit="1" customWidth="1"/>
    <col min="10493" max="10494" width="9" style="26"/>
    <col min="10495" max="10495" width="6.36328125" style="26" bestFit="1" customWidth="1"/>
    <col min="10496" max="10496" width="13.36328125" style="26" bestFit="1" customWidth="1"/>
    <col min="10497" max="10497" width="73.26953125" style="26" bestFit="1" customWidth="1"/>
    <col min="10498" max="10498" width="21.7265625" style="26" bestFit="1" customWidth="1"/>
    <col min="10499" max="10499" width="57.453125" style="26" bestFit="1" customWidth="1"/>
    <col min="10500" max="10500" width="8.453125" style="26" bestFit="1" customWidth="1"/>
    <col min="10501" max="10501" width="28.7265625" style="26" bestFit="1" customWidth="1"/>
    <col min="10502" max="10502" width="4.7265625" style="26" bestFit="1" customWidth="1"/>
    <col min="10503" max="10503" width="13.7265625" style="26" bestFit="1" customWidth="1"/>
    <col min="10504" max="10504" width="49.90625" style="26" bestFit="1" customWidth="1"/>
    <col min="10505" max="10505" width="9" style="26"/>
    <col min="10506" max="10506" width="9.08984375" style="26" bestFit="1" customWidth="1"/>
    <col min="10507" max="10507" width="9.7265625" style="26" bestFit="1" customWidth="1"/>
    <col min="10508" max="10509" width="11" style="26" bestFit="1" customWidth="1"/>
    <col min="10510" max="10510" width="9" style="26"/>
    <col min="10511" max="10511" width="17.6328125" style="26" bestFit="1" customWidth="1"/>
    <col min="10512" max="10747" width="9" style="26"/>
    <col min="10748" max="10748" width="18.90625" style="26" bestFit="1" customWidth="1"/>
    <col min="10749" max="10750" width="9" style="26"/>
    <col min="10751" max="10751" width="6.36328125" style="26" bestFit="1" customWidth="1"/>
    <col min="10752" max="10752" width="13.36328125" style="26" bestFit="1" customWidth="1"/>
    <col min="10753" max="10753" width="73.26953125" style="26" bestFit="1" customWidth="1"/>
    <col min="10754" max="10754" width="21.7265625" style="26" bestFit="1" customWidth="1"/>
    <col min="10755" max="10755" width="57.453125" style="26" bestFit="1" customWidth="1"/>
    <col min="10756" max="10756" width="8.453125" style="26" bestFit="1" customWidth="1"/>
    <col min="10757" max="10757" width="28.7265625" style="26" bestFit="1" customWidth="1"/>
    <col min="10758" max="10758" width="4.7265625" style="26" bestFit="1" customWidth="1"/>
    <col min="10759" max="10759" width="13.7265625" style="26" bestFit="1" customWidth="1"/>
    <col min="10760" max="10760" width="49.90625" style="26" bestFit="1" customWidth="1"/>
    <col min="10761" max="10761" width="9" style="26"/>
    <col min="10762" max="10762" width="9.08984375" style="26" bestFit="1" customWidth="1"/>
    <col min="10763" max="10763" width="9.7265625" style="26" bestFit="1" customWidth="1"/>
    <col min="10764" max="10765" width="11" style="26" bestFit="1" customWidth="1"/>
    <col min="10766" max="10766" width="9" style="26"/>
    <col min="10767" max="10767" width="17.6328125" style="26" bestFit="1" customWidth="1"/>
    <col min="10768" max="11003" width="9" style="26"/>
    <col min="11004" max="11004" width="18.90625" style="26" bestFit="1" customWidth="1"/>
    <col min="11005" max="11006" width="9" style="26"/>
    <col min="11007" max="11007" width="6.36328125" style="26" bestFit="1" customWidth="1"/>
    <col min="11008" max="11008" width="13.36328125" style="26" bestFit="1" customWidth="1"/>
    <col min="11009" max="11009" width="73.26953125" style="26" bestFit="1" customWidth="1"/>
    <col min="11010" max="11010" width="21.7265625" style="26" bestFit="1" customWidth="1"/>
    <col min="11011" max="11011" width="57.453125" style="26" bestFit="1" customWidth="1"/>
    <col min="11012" max="11012" width="8.453125" style="26" bestFit="1" customWidth="1"/>
    <col min="11013" max="11013" width="28.7265625" style="26" bestFit="1" customWidth="1"/>
    <col min="11014" max="11014" width="4.7265625" style="26" bestFit="1" customWidth="1"/>
    <col min="11015" max="11015" width="13.7265625" style="26" bestFit="1" customWidth="1"/>
    <col min="11016" max="11016" width="49.90625" style="26" bestFit="1" customWidth="1"/>
    <col min="11017" max="11017" width="9" style="26"/>
    <col min="11018" max="11018" width="9.08984375" style="26" bestFit="1" customWidth="1"/>
    <col min="11019" max="11019" width="9.7265625" style="26" bestFit="1" customWidth="1"/>
    <col min="11020" max="11021" width="11" style="26" bestFit="1" customWidth="1"/>
    <col min="11022" max="11022" width="9" style="26"/>
    <col min="11023" max="11023" width="17.6328125" style="26" bestFit="1" customWidth="1"/>
    <col min="11024" max="11259" width="9" style="26"/>
    <col min="11260" max="11260" width="18.90625" style="26" bestFit="1" customWidth="1"/>
    <col min="11261" max="11262" width="9" style="26"/>
    <col min="11263" max="11263" width="6.36328125" style="26" bestFit="1" customWidth="1"/>
    <col min="11264" max="11264" width="13.36328125" style="26" bestFit="1" customWidth="1"/>
    <col min="11265" max="11265" width="73.26953125" style="26" bestFit="1" customWidth="1"/>
    <col min="11266" max="11266" width="21.7265625" style="26" bestFit="1" customWidth="1"/>
    <col min="11267" max="11267" width="57.453125" style="26" bestFit="1" customWidth="1"/>
    <col min="11268" max="11268" width="8.453125" style="26" bestFit="1" customWidth="1"/>
    <col min="11269" max="11269" width="28.7265625" style="26" bestFit="1" customWidth="1"/>
    <col min="11270" max="11270" width="4.7265625" style="26" bestFit="1" customWidth="1"/>
    <col min="11271" max="11271" width="13.7265625" style="26" bestFit="1" customWidth="1"/>
    <col min="11272" max="11272" width="49.90625" style="26" bestFit="1" customWidth="1"/>
    <col min="11273" max="11273" width="9" style="26"/>
    <col min="11274" max="11274" width="9.08984375" style="26" bestFit="1" customWidth="1"/>
    <col min="11275" max="11275" width="9.7265625" style="26" bestFit="1" customWidth="1"/>
    <col min="11276" max="11277" width="11" style="26" bestFit="1" customWidth="1"/>
    <col min="11278" max="11278" width="9" style="26"/>
    <col min="11279" max="11279" width="17.6328125" style="26" bestFit="1" customWidth="1"/>
    <col min="11280" max="11515" width="9" style="26"/>
    <col min="11516" max="11516" width="18.90625" style="26" bestFit="1" customWidth="1"/>
    <col min="11517" max="11518" width="9" style="26"/>
    <col min="11519" max="11519" width="6.36328125" style="26" bestFit="1" customWidth="1"/>
    <col min="11520" max="11520" width="13.36328125" style="26" bestFit="1" customWidth="1"/>
    <col min="11521" max="11521" width="73.26953125" style="26" bestFit="1" customWidth="1"/>
    <col min="11522" max="11522" width="21.7265625" style="26" bestFit="1" customWidth="1"/>
    <col min="11523" max="11523" width="57.453125" style="26" bestFit="1" customWidth="1"/>
    <col min="11524" max="11524" width="8.453125" style="26" bestFit="1" customWidth="1"/>
    <col min="11525" max="11525" width="28.7265625" style="26" bestFit="1" customWidth="1"/>
    <col min="11526" max="11526" width="4.7265625" style="26" bestFit="1" customWidth="1"/>
    <col min="11527" max="11527" width="13.7265625" style="26" bestFit="1" customWidth="1"/>
    <col min="11528" max="11528" width="49.90625" style="26" bestFit="1" customWidth="1"/>
    <col min="11529" max="11529" width="9" style="26"/>
    <col min="11530" max="11530" width="9.08984375" style="26" bestFit="1" customWidth="1"/>
    <col min="11531" max="11531" width="9.7265625" style="26" bestFit="1" customWidth="1"/>
    <col min="11532" max="11533" width="11" style="26" bestFit="1" customWidth="1"/>
    <col min="11534" max="11534" width="9" style="26"/>
    <col min="11535" max="11535" width="17.6328125" style="26" bestFit="1" customWidth="1"/>
    <col min="11536" max="11771" width="9" style="26"/>
    <col min="11772" max="11772" width="18.90625" style="26" bestFit="1" customWidth="1"/>
    <col min="11773" max="11774" width="9" style="26"/>
    <col min="11775" max="11775" width="6.36328125" style="26" bestFit="1" customWidth="1"/>
    <col min="11776" max="11776" width="13.36328125" style="26" bestFit="1" customWidth="1"/>
    <col min="11777" max="11777" width="73.26953125" style="26" bestFit="1" customWidth="1"/>
    <col min="11778" max="11778" width="21.7265625" style="26" bestFit="1" customWidth="1"/>
    <col min="11779" max="11779" width="57.453125" style="26" bestFit="1" customWidth="1"/>
    <col min="11780" max="11780" width="8.453125" style="26" bestFit="1" customWidth="1"/>
    <col min="11781" max="11781" width="28.7265625" style="26" bestFit="1" customWidth="1"/>
    <col min="11782" max="11782" width="4.7265625" style="26" bestFit="1" customWidth="1"/>
    <col min="11783" max="11783" width="13.7265625" style="26" bestFit="1" customWidth="1"/>
    <col min="11784" max="11784" width="49.90625" style="26" bestFit="1" customWidth="1"/>
    <col min="11785" max="11785" width="9" style="26"/>
    <col min="11786" max="11786" width="9.08984375" style="26" bestFit="1" customWidth="1"/>
    <col min="11787" max="11787" width="9.7265625" style="26" bestFit="1" customWidth="1"/>
    <col min="11788" max="11789" width="11" style="26" bestFit="1" customWidth="1"/>
    <col min="11790" max="11790" width="9" style="26"/>
    <col min="11791" max="11791" width="17.6328125" style="26" bestFit="1" customWidth="1"/>
    <col min="11792" max="12027" width="9" style="26"/>
    <col min="12028" max="12028" width="18.90625" style="26" bestFit="1" customWidth="1"/>
    <col min="12029" max="12030" width="9" style="26"/>
    <col min="12031" max="12031" width="6.36328125" style="26" bestFit="1" customWidth="1"/>
    <col min="12032" max="12032" width="13.36328125" style="26" bestFit="1" customWidth="1"/>
    <col min="12033" max="12033" width="73.26953125" style="26" bestFit="1" customWidth="1"/>
    <col min="12034" max="12034" width="21.7265625" style="26" bestFit="1" customWidth="1"/>
    <col min="12035" max="12035" width="57.453125" style="26" bestFit="1" customWidth="1"/>
    <col min="12036" max="12036" width="8.453125" style="26" bestFit="1" customWidth="1"/>
    <col min="12037" max="12037" width="28.7265625" style="26" bestFit="1" customWidth="1"/>
    <col min="12038" max="12038" width="4.7265625" style="26" bestFit="1" customWidth="1"/>
    <col min="12039" max="12039" width="13.7265625" style="26" bestFit="1" customWidth="1"/>
    <col min="12040" max="12040" width="49.90625" style="26" bestFit="1" customWidth="1"/>
    <col min="12041" max="12041" width="9" style="26"/>
    <col min="12042" max="12042" width="9.08984375" style="26" bestFit="1" customWidth="1"/>
    <col min="12043" max="12043" width="9.7265625" style="26" bestFit="1" customWidth="1"/>
    <col min="12044" max="12045" width="11" style="26" bestFit="1" customWidth="1"/>
    <col min="12046" max="12046" width="9" style="26"/>
    <col min="12047" max="12047" width="17.6328125" style="26" bestFit="1" customWidth="1"/>
    <col min="12048" max="12283" width="9" style="26"/>
    <col min="12284" max="12284" width="18.90625" style="26" bestFit="1" customWidth="1"/>
    <col min="12285" max="12286" width="9" style="26"/>
    <col min="12287" max="12287" width="6.36328125" style="26" bestFit="1" customWidth="1"/>
    <col min="12288" max="12288" width="13.36328125" style="26" bestFit="1" customWidth="1"/>
    <col min="12289" max="12289" width="73.26953125" style="26" bestFit="1" customWidth="1"/>
    <col min="12290" max="12290" width="21.7265625" style="26" bestFit="1" customWidth="1"/>
    <col min="12291" max="12291" width="57.453125" style="26" bestFit="1" customWidth="1"/>
    <col min="12292" max="12292" width="8.453125" style="26" bestFit="1" customWidth="1"/>
    <col min="12293" max="12293" width="28.7265625" style="26" bestFit="1" customWidth="1"/>
    <col min="12294" max="12294" width="4.7265625" style="26" bestFit="1" customWidth="1"/>
    <col min="12295" max="12295" width="13.7265625" style="26" bestFit="1" customWidth="1"/>
    <col min="12296" max="12296" width="49.90625" style="26" bestFit="1" customWidth="1"/>
    <col min="12297" max="12297" width="9" style="26"/>
    <col min="12298" max="12298" width="9.08984375" style="26" bestFit="1" customWidth="1"/>
    <col min="12299" max="12299" width="9.7265625" style="26" bestFit="1" customWidth="1"/>
    <col min="12300" max="12301" width="11" style="26" bestFit="1" customWidth="1"/>
    <col min="12302" max="12302" width="9" style="26"/>
    <col min="12303" max="12303" width="17.6328125" style="26" bestFit="1" customWidth="1"/>
    <col min="12304" max="12539" width="9" style="26"/>
    <col min="12540" max="12540" width="18.90625" style="26" bestFit="1" customWidth="1"/>
    <col min="12541" max="12542" width="9" style="26"/>
    <col min="12543" max="12543" width="6.36328125" style="26" bestFit="1" customWidth="1"/>
    <col min="12544" max="12544" width="13.36328125" style="26" bestFit="1" customWidth="1"/>
    <col min="12545" max="12545" width="73.26953125" style="26" bestFit="1" customWidth="1"/>
    <col min="12546" max="12546" width="21.7265625" style="26" bestFit="1" customWidth="1"/>
    <col min="12547" max="12547" width="57.453125" style="26" bestFit="1" customWidth="1"/>
    <col min="12548" max="12548" width="8.453125" style="26" bestFit="1" customWidth="1"/>
    <col min="12549" max="12549" width="28.7265625" style="26" bestFit="1" customWidth="1"/>
    <col min="12550" max="12550" width="4.7265625" style="26" bestFit="1" customWidth="1"/>
    <col min="12551" max="12551" width="13.7265625" style="26" bestFit="1" customWidth="1"/>
    <col min="12552" max="12552" width="49.90625" style="26" bestFit="1" customWidth="1"/>
    <col min="12553" max="12553" width="9" style="26"/>
    <col min="12554" max="12554" width="9.08984375" style="26" bestFit="1" customWidth="1"/>
    <col min="12555" max="12555" width="9.7265625" style="26" bestFit="1" customWidth="1"/>
    <col min="12556" max="12557" width="11" style="26" bestFit="1" customWidth="1"/>
    <col min="12558" max="12558" width="9" style="26"/>
    <col min="12559" max="12559" width="17.6328125" style="26" bestFit="1" customWidth="1"/>
    <col min="12560" max="12795" width="9" style="26"/>
    <col min="12796" max="12796" width="18.90625" style="26" bestFit="1" customWidth="1"/>
    <col min="12797" max="12798" width="9" style="26"/>
    <col min="12799" max="12799" width="6.36328125" style="26" bestFit="1" customWidth="1"/>
    <col min="12800" max="12800" width="13.36328125" style="26" bestFit="1" customWidth="1"/>
    <col min="12801" max="12801" width="73.26953125" style="26" bestFit="1" customWidth="1"/>
    <col min="12802" max="12802" width="21.7265625" style="26" bestFit="1" customWidth="1"/>
    <col min="12803" max="12803" width="57.453125" style="26" bestFit="1" customWidth="1"/>
    <col min="12804" max="12804" width="8.453125" style="26" bestFit="1" customWidth="1"/>
    <col min="12805" max="12805" width="28.7265625" style="26" bestFit="1" customWidth="1"/>
    <col min="12806" max="12806" width="4.7265625" style="26" bestFit="1" customWidth="1"/>
    <col min="12807" max="12807" width="13.7265625" style="26" bestFit="1" customWidth="1"/>
    <col min="12808" max="12808" width="49.90625" style="26" bestFit="1" customWidth="1"/>
    <col min="12809" max="12809" width="9" style="26"/>
    <col min="12810" max="12810" width="9.08984375" style="26" bestFit="1" customWidth="1"/>
    <col min="12811" max="12811" width="9.7265625" style="26" bestFit="1" customWidth="1"/>
    <col min="12812" max="12813" width="11" style="26" bestFit="1" customWidth="1"/>
    <col min="12814" max="12814" width="9" style="26"/>
    <col min="12815" max="12815" width="17.6328125" style="26" bestFit="1" customWidth="1"/>
    <col min="12816" max="13051" width="9" style="26"/>
    <col min="13052" max="13052" width="18.90625" style="26" bestFit="1" customWidth="1"/>
    <col min="13053" max="13054" width="9" style="26"/>
    <col min="13055" max="13055" width="6.36328125" style="26" bestFit="1" customWidth="1"/>
    <col min="13056" max="13056" width="13.36328125" style="26" bestFit="1" customWidth="1"/>
    <col min="13057" max="13057" width="73.26953125" style="26" bestFit="1" customWidth="1"/>
    <col min="13058" max="13058" width="21.7265625" style="26" bestFit="1" customWidth="1"/>
    <col min="13059" max="13059" width="57.453125" style="26" bestFit="1" customWidth="1"/>
    <col min="13060" max="13060" width="8.453125" style="26" bestFit="1" customWidth="1"/>
    <col min="13061" max="13061" width="28.7265625" style="26" bestFit="1" customWidth="1"/>
    <col min="13062" max="13062" width="4.7265625" style="26" bestFit="1" customWidth="1"/>
    <col min="13063" max="13063" width="13.7265625" style="26" bestFit="1" customWidth="1"/>
    <col min="13064" max="13064" width="49.90625" style="26" bestFit="1" customWidth="1"/>
    <col min="13065" max="13065" width="9" style="26"/>
    <col min="13066" max="13066" width="9.08984375" style="26" bestFit="1" customWidth="1"/>
    <col min="13067" max="13067" width="9.7265625" style="26" bestFit="1" customWidth="1"/>
    <col min="13068" max="13069" width="11" style="26" bestFit="1" customWidth="1"/>
    <col min="13070" max="13070" width="9" style="26"/>
    <col min="13071" max="13071" width="17.6328125" style="26" bestFit="1" customWidth="1"/>
    <col min="13072" max="13307" width="9" style="26"/>
    <col min="13308" max="13308" width="18.90625" style="26" bestFit="1" customWidth="1"/>
    <col min="13309" max="13310" width="9" style="26"/>
    <col min="13311" max="13311" width="6.36328125" style="26" bestFit="1" customWidth="1"/>
    <col min="13312" max="13312" width="13.36328125" style="26" bestFit="1" customWidth="1"/>
    <col min="13313" max="13313" width="73.26953125" style="26" bestFit="1" customWidth="1"/>
    <col min="13314" max="13314" width="21.7265625" style="26" bestFit="1" customWidth="1"/>
    <col min="13315" max="13315" width="57.453125" style="26" bestFit="1" customWidth="1"/>
    <col min="13316" max="13316" width="8.453125" style="26" bestFit="1" customWidth="1"/>
    <col min="13317" max="13317" width="28.7265625" style="26" bestFit="1" customWidth="1"/>
    <col min="13318" max="13318" width="4.7265625" style="26" bestFit="1" customWidth="1"/>
    <col min="13319" max="13319" width="13.7265625" style="26" bestFit="1" customWidth="1"/>
    <col min="13320" max="13320" width="49.90625" style="26" bestFit="1" customWidth="1"/>
    <col min="13321" max="13321" width="9" style="26"/>
    <col min="13322" max="13322" width="9.08984375" style="26" bestFit="1" customWidth="1"/>
    <col min="13323" max="13323" width="9.7265625" style="26" bestFit="1" customWidth="1"/>
    <col min="13324" max="13325" width="11" style="26" bestFit="1" customWidth="1"/>
    <col min="13326" max="13326" width="9" style="26"/>
    <col min="13327" max="13327" width="17.6328125" style="26" bestFit="1" customWidth="1"/>
    <col min="13328" max="13563" width="9" style="26"/>
    <col min="13564" max="13564" width="18.90625" style="26" bestFit="1" customWidth="1"/>
    <col min="13565" max="13566" width="9" style="26"/>
    <col min="13567" max="13567" width="6.36328125" style="26" bestFit="1" customWidth="1"/>
    <col min="13568" max="13568" width="13.36328125" style="26" bestFit="1" customWidth="1"/>
    <col min="13569" max="13569" width="73.26953125" style="26" bestFit="1" customWidth="1"/>
    <col min="13570" max="13570" width="21.7265625" style="26" bestFit="1" customWidth="1"/>
    <col min="13571" max="13571" width="57.453125" style="26" bestFit="1" customWidth="1"/>
    <col min="13572" max="13572" width="8.453125" style="26" bestFit="1" customWidth="1"/>
    <col min="13573" max="13573" width="28.7265625" style="26" bestFit="1" customWidth="1"/>
    <col min="13574" max="13574" width="4.7265625" style="26" bestFit="1" customWidth="1"/>
    <col min="13575" max="13575" width="13.7265625" style="26" bestFit="1" customWidth="1"/>
    <col min="13576" max="13576" width="49.90625" style="26" bestFit="1" customWidth="1"/>
    <col min="13577" max="13577" width="9" style="26"/>
    <col min="13578" max="13578" width="9.08984375" style="26" bestFit="1" customWidth="1"/>
    <col min="13579" max="13579" width="9.7265625" style="26" bestFit="1" customWidth="1"/>
    <col min="13580" max="13581" width="11" style="26" bestFit="1" customWidth="1"/>
    <col min="13582" max="13582" width="9" style="26"/>
    <col min="13583" max="13583" width="17.6328125" style="26" bestFit="1" customWidth="1"/>
    <col min="13584" max="13819" width="9" style="26"/>
    <col min="13820" max="13820" width="18.90625" style="26" bestFit="1" customWidth="1"/>
    <col min="13821" max="13822" width="9" style="26"/>
    <col min="13823" max="13823" width="6.36328125" style="26" bestFit="1" customWidth="1"/>
    <col min="13824" max="13824" width="13.36328125" style="26" bestFit="1" customWidth="1"/>
    <col min="13825" max="13825" width="73.26953125" style="26" bestFit="1" customWidth="1"/>
    <col min="13826" max="13826" width="21.7265625" style="26" bestFit="1" customWidth="1"/>
    <col min="13827" max="13827" width="57.453125" style="26" bestFit="1" customWidth="1"/>
    <col min="13828" max="13828" width="8.453125" style="26" bestFit="1" customWidth="1"/>
    <col min="13829" max="13829" width="28.7265625" style="26" bestFit="1" customWidth="1"/>
    <col min="13830" max="13830" width="4.7265625" style="26" bestFit="1" customWidth="1"/>
    <col min="13831" max="13831" width="13.7265625" style="26" bestFit="1" customWidth="1"/>
    <col min="13832" max="13832" width="49.90625" style="26" bestFit="1" customWidth="1"/>
    <col min="13833" max="13833" width="9" style="26"/>
    <col min="13834" max="13834" width="9.08984375" style="26" bestFit="1" customWidth="1"/>
    <col min="13835" max="13835" width="9.7265625" style="26" bestFit="1" customWidth="1"/>
    <col min="13836" max="13837" width="11" style="26" bestFit="1" customWidth="1"/>
    <col min="13838" max="13838" width="9" style="26"/>
    <col min="13839" max="13839" width="17.6328125" style="26" bestFit="1" customWidth="1"/>
    <col min="13840" max="14075" width="9" style="26"/>
    <col min="14076" max="14076" width="18.90625" style="26" bestFit="1" customWidth="1"/>
    <col min="14077" max="14078" width="9" style="26"/>
    <col min="14079" max="14079" width="6.36328125" style="26" bestFit="1" customWidth="1"/>
    <col min="14080" max="14080" width="13.36328125" style="26" bestFit="1" customWidth="1"/>
    <col min="14081" max="14081" width="73.26953125" style="26" bestFit="1" customWidth="1"/>
    <col min="14082" max="14082" width="21.7265625" style="26" bestFit="1" customWidth="1"/>
    <col min="14083" max="14083" width="57.453125" style="26" bestFit="1" customWidth="1"/>
    <col min="14084" max="14084" width="8.453125" style="26" bestFit="1" customWidth="1"/>
    <col min="14085" max="14085" width="28.7265625" style="26" bestFit="1" customWidth="1"/>
    <col min="14086" max="14086" width="4.7265625" style="26" bestFit="1" customWidth="1"/>
    <col min="14087" max="14087" width="13.7265625" style="26" bestFit="1" customWidth="1"/>
    <col min="14088" max="14088" width="49.90625" style="26" bestFit="1" customWidth="1"/>
    <col min="14089" max="14089" width="9" style="26"/>
    <col min="14090" max="14090" width="9.08984375" style="26" bestFit="1" customWidth="1"/>
    <col min="14091" max="14091" width="9.7265625" style="26" bestFit="1" customWidth="1"/>
    <col min="14092" max="14093" width="11" style="26" bestFit="1" customWidth="1"/>
    <col min="14094" max="14094" width="9" style="26"/>
    <col min="14095" max="14095" width="17.6328125" style="26" bestFit="1" customWidth="1"/>
    <col min="14096" max="14331" width="9" style="26"/>
    <col min="14332" max="14332" width="18.90625" style="26" bestFit="1" customWidth="1"/>
    <col min="14333" max="14334" width="9" style="26"/>
    <col min="14335" max="14335" width="6.36328125" style="26" bestFit="1" customWidth="1"/>
    <col min="14336" max="14336" width="13.36328125" style="26" bestFit="1" customWidth="1"/>
    <col min="14337" max="14337" width="73.26953125" style="26" bestFit="1" customWidth="1"/>
    <col min="14338" max="14338" width="21.7265625" style="26" bestFit="1" customWidth="1"/>
    <col min="14339" max="14339" width="57.453125" style="26" bestFit="1" customWidth="1"/>
    <col min="14340" max="14340" width="8.453125" style="26" bestFit="1" customWidth="1"/>
    <col min="14341" max="14341" width="28.7265625" style="26" bestFit="1" customWidth="1"/>
    <col min="14342" max="14342" width="4.7265625" style="26" bestFit="1" customWidth="1"/>
    <col min="14343" max="14343" width="13.7265625" style="26" bestFit="1" customWidth="1"/>
    <col min="14344" max="14344" width="49.90625" style="26" bestFit="1" customWidth="1"/>
    <col min="14345" max="14345" width="9" style="26"/>
    <col min="14346" max="14346" width="9.08984375" style="26" bestFit="1" customWidth="1"/>
    <col min="14347" max="14347" width="9.7265625" style="26" bestFit="1" customWidth="1"/>
    <col min="14348" max="14349" width="11" style="26" bestFit="1" customWidth="1"/>
    <col min="14350" max="14350" width="9" style="26"/>
    <col min="14351" max="14351" width="17.6328125" style="26" bestFit="1" customWidth="1"/>
    <col min="14352" max="14587" width="9" style="26"/>
    <col min="14588" max="14588" width="18.90625" style="26" bestFit="1" customWidth="1"/>
    <col min="14589" max="14590" width="9" style="26"/>
    <col min="14591" max="14591" width="6.36328125" style="26" bestFit="1" customWidth="1"/>
    <col min="14592" max="14592" width="13.36328125" style="26" bestFit="1" customWidth="1"/>
    <col min="14593" max="14593" width="73.26953125" style="26" bestFit="1" customWidth="1"/>
    <col min="14594" max="14594" width="21.7265625" style="26" bestFit="1" customWidth="1"/>
    <col min="14595" max="14595" width="57.453125" style="26" bestFit="1" customWidth="1"/>
    <col min="14596" max="14596" width="8.453125" style="26" bestFit="1" customWidth="1"/>
    <col min="14597" max="14597" width="28.7265625" style="26" bestFit="1" customWidth="1"/>
    <col min="14598" max="14598" width="4.7265625" style="26" bestFit="1" customWidth="1"/>
    <col min="14599" max="14599" width="13.7265625" style="26" bestFit="1" customWidth="1"/>
    <col min="14600" max="14600" width="49.90625" style="26" bestFit="1" customWidth="1"/>
    <col min="14601" max="14601" width="9" style="26"/>
    <col min="14602" max="14602" width="9.08984375" style="26" bestFit="1" customWidth="1"/>
    <col min="14603" max="14603" width="9.7265625" style="26" bestFit="1" customWidth="1"/>
    <col min="14604" max="14605" width="11" style="26" bestFit="1" customWidth="1"/>
    <col min="14606" max="14606" width="9" style="26"/>
    <col min="14607" max="14607" width="17.6328125" style="26" bestFit="1" customWidth="1"/>
    <col min="14608" max="14843" width="9" style="26"/>
    <col min="14844" max="14844" width="18.90625" style="26" bestFit="1" customWidth="1"/>
    <col min="14845" max="14846" width="9" style="26"/>
    <col min="14847" max="14847" width="6.36328125" style="26" bestFit="1" customWidth="1"/>
    <col min="14848" max="14848" width="13.36328125" style="26" bestFit="1" customWidth="1"/>
    <col min="14849" max="14849" width="73.26953125" style="26" bestFit="1" customWidth="1"/>
    <col min="14850" max="14850" width="21.7265625" style="26" bestFit="1" customWidth="1"/>
    <col min="14851" max="14851" width="57.453125" style="26" bestFit="1" customWidth="1"/>
    <col min="14852" max="14852" width="8.453125" style="26" bestFit="1" customWidth="1"/>
    <col min="14853" max="14853" width="28.7265625" style="26" bestFit="1" customWidth="1"/>
    <col min="14854" max="14854" width="4.7265625" style="26" bestFit="1" customWidth="1"/>
    <col min="14855" max="14855" width="13.7265625" style="26" bestFit="1" customWidth="1"/>
    <col min="14856" max="14856" width="49.90625" style="26" bestFit="1" customWidth="1"/>
    <col min="14857" max="14857" width="9" style="26"/>
    <col min="14858" max="14858" width="9.08984375" style="26" bestFit="1" customWidth="1"/>
    <col min="14859" max="14859" width="9.7265625" style="26" bestFit="1" customWidth="1"/>
    <col min="14860" max="14861" width="11" style="26" bestFit="1" customWidth="1"/>
    <col min="14862" max="14862" width="9" style="26"/>
    <col min="14863" max="14863" width="17.6328125" style="26" bestFit="1" customWidth="1"/>
    <col min="14864" max="15099" width="9" style="26"/>
    <col min="15100" max="15100" width="18.90625" style="26" bestFit="1" customWidth="1"/>
    <col min="15101" max="15102" width="9" style="26"/>
    <col min="15103" max="15103" width="6.36328125" style="26" bestFit="1" customWidth="1"/>
    <col min="15104" max="15104" width="13.36328125" style="26" bestFit="1" customWidth="1"/>
    <col min="15105" max="15105" width="73.26953125" style="26" bestFit="1" customWidth="1"/>
    <col min="15106" max="15106" width="21.7265625" style="26" bestFit="1" customWidth="1"/>
    <col min="15107" max="15107" width="57.453125" style="26" bestFit="1" customWidth="1"/>
    <col min="15108" max="15108" width="8.453125" style="26" bestFit="1" customWidth="1"/>
    <col min="15109" max="15109" width="28.7265625" style="26" bestFit="1" customWidth="1"/>
    <col min="15110" max="15110" width="4.7265625" style="26" bestFit="1" customWidth="1"/>
    <col min="15111" max="15111" width="13.7265625" style="26" bestFit="1" customWidth="1"/>
    <col min="15112" max="15112" width="49.90625" style="26" bestFit="1" customWidth="1"/>
    <col min="15113" max="15113" width="9" style="26"/>
    <col min="15114" max="15114" width="9.08984375" style="26" bestFit="1" customWidth="1"/>
    <col min="15115" max="15115" width="9.7265625" style="26" bestFit="1" customWidth="1"/>
    <col min="15116" max="15117" width="11" style="26" bestFit="1" customWidth="1"/>
    <col min="15118" max="15118" width="9" style="26"/>
    <col min="15119" max="15119" width="17.6328125" style="26" bestFit="1" customWidth="1"/>
    <col min="15120" max="15355" width="9" style="26"/>
    <col min="15356" max="15356" width="18.90625" style="26" bestFit="1" customWidth="1"/>
    <col min="15357" max="15358" width="9" style="26"/>
    <col min="15359" max="15359" width="6.36328125" style="26" bestFit="1" customWidth="1"/>
    <col min="15360" max="15360" width="13.36328125" style="26" bestFit="1" customWidth="1"/>
    <col min="15361" max="15361" width="73.26953125" style="26" bestFit="1" customWidth="1"/>
    <col min="15362" max="15362" width="21.7265625" style="26" bestFit="1" customWidth="1"/>
    <col min="15363" max="15363" width="57.453125" style="26" bestFit="1" customWidth="1"/>
    <col min="15364" max="15364" width="8.453125" style="26" bestFit="1" customWidth="1"/>
    <col min="15365" max="15365" width="28.7265625" style="26" bestFit="1" customWidth="1"/>
    <col min="15366" max="15366" width="4.7265625" style="26" bestFit="1" customWidth="1"/>
    <col min="15367" max="15367" width="13.7265625" style="26" bestFit="1" customWidth="1"/>
    <col min="15368" max="15368" width="49.90625" style="26" bestFit="1" customWidth="1"/>
    <col min="15369" max="15369" width="9" style="26"/>
    <col min="15370" max="15370" width="9.08984375" style="26" bestFit="1" customWidth="1"/>
    <col min="15371" max="15371" width="9.7265625" style="26" bestFit="1" customWidth="1"/>
    <col min="15372" max="15373" width="11" style="26" bestFit="1" customWidth="1"/>
    <col min="15374" max="15374" width="9" style="26"/>
    <col min="15375" max="15375" width="17.6328125" style="26" bestFit="1" customWidth="1"/>
    <col min="15376" max="15611" width="9" style="26"/>
    <col min="15612" max="15612" width="18.90625" style="26" bestFit="1" customWidth="1"/>
    <col min="15613" max="15614" width="9" style="26"/>
    <col min="15615" max="15615" width="6.36328125" style="26" bestFit="1" customWidth="1"/>
    <col min="15616" max="15616" width="13.36328125" style="26" bestFit="1" customWidth="1"/>
    <col min="15617" max="15617" width="73.26953125" style="26" bestFit="1" customWidth="1"/>
    <col min="15618" max="15618" width="21.7265625" style="26" bestFit="1" customWidth="1"/>
    <col min="15619" max="15619" width="57.453125" style="26" bestFit="1" customWidth="1"/>
    <col min="15620" max="15620" width="8.453125" style="26" bestFit="1" customWidth="1"/>
    <col min="15621" max="15621" width="28.7265625" style="26" bestFit="1" customWidth="1"/>
    <col min="15622" max="15622" width="4.7265625" style="26" bestFit="1" customWidth="1"/>
    <col min="15623" max="15623" width="13.7265625" style="26" bestFit="1" customWidth="1"/>
    <col min="15624" max="15624" width="49.90625" style="26" bestFit="1" customWidth="1"/>
    <col min="15625" max="15625" width="9" style="26"/>
    <col min="15626" max="15626" width="9.08984375" style="26" bestFit="1" customWidth="1"/>
    <col min="15627" max="15627" width="9.7265625" style="26" bestFit="1" customWidth="1"/>
    <col min="15628" max="15629" width="11" style="26" bestFit="1" customWidth="1"/>
    <col min="15630" max="15630" width="9" style="26"/>
    <col min="15631" max="15631" width="17.6328125" style="26" bestFit="1" customWidth="1"/>
    <col min="15632" max="15867" width="9" style="26"/>
    <col min="15868" max="15868" width="18.90625" style="26" bestFit="1" customWidth="1"/>
    <col min="15869" max="15870" width="9" style="26"/>
    <col min="15871" max="15871" width="6.36328125" style="26" bestFit="1" customWidth="1"/>
    <col min="15872" max="15872" width="13.36328125" style="26" bestFit="1" customWidth="1"/>
    <col min="15873" max="15873" width="73.26953125" style="26" bestFit="1" customWidth="1"/>
    <col min="15874" max="15874" width="21.7265625" style="26" bestFit="1" customWidth="1"/>
    <col min="15875" max="15875" width="57.453125" style="26" bestFit="1" customWidth="1"/>
    <col min="15876" max="15876" width="8.453125" style="26" bestFit="1" customWidth="1"/>
    <col min="15877" max="15877" width="28.7265625" style="26" bestFit="1" customWidth="1"/>
    <col min="15878" max="15878" width="4.7265625" style="26" bestFit="1" customWidth="1"/>
    <col min="15879" max="15879" width="13.7265625" style="26" bestFit="1" customWidth="1"/>
    <col min="15880" max="15880" width="49.90625" style="26" bestFit="1" customWidth="1"/>
    <col min="15881" max="15881" width="9" style="26"/>
    <col min="15882" max="15882" width="9.08984375" style="26" bestFit="1" customWidth="1"/>
    <col min="15883" max="15883" width="9.7265625" style="26" bestFit="1" customWidth="1"/>
    <col min="15884" max="15885" width="11" style="26" bestFit="1" customWidth="1"/>
    <col min="15886" max="15886" width="9" style="26"/>
    <col min="15887" max="15887" width="17.6328125" style="26" bestFit="1" customWidth="1"/>
    <col min="15888" max="16123" width="9" style="26"/>
    <col min="16124" max="16124" width="18.90625" style="26" bestFit="1" customWidth="1"/>
    <col min="16125" max="16126" width="9" style="26"/>
    <col min="16127" max="16127" width="6.36328125" style="26" bestFit="1" customWidth="1"/>
    <col min="16128" max="16128" width="13.36328125" style="26" bestFit="1" customWidth="1"/>
    <col min="16129" max="16129" width="73.26953125" style="26" bestFit="1" customWidth="1"/>
    <col min="16130" max="16130" width="21.7265625" style="26" bestFit="1" customWidth="1"/>
    <col min="16131" max="16131" width="57.453125" style="26" bestFit="1" customWidth="1"/>
    <col min="16132" max="16132" width="8.453125" style="26" bestFit="1" customWidth="1"/>
    <col min="16133" max="16133" width="28.7265625" style="26" bestFit="1" customWidth="1"/>
    <col min="16134" max="16134" width="4.7265625" style="26" bestFit="1" customWidth="1"/>
    <col min="16135" max="16135" width="13.7265625" style="26" bestFit="1" customWidth="1"/>
    <col min="16136" max="16136" width="49.90625" style="26" bestFit="1" customWidth="1"/>
    <col min="16137" max="16137" width="9" style="26"/>
    <col min="16138" max="16138" width="9.08984375" style="26" bestFit="1" customWidth="1"/>
    <col min="16139" max="16139" width="9.7265625" style="26" bestFit="1" customWidth="1"/>
    <col min="16140" max="16141" width="11" style="26" bestFit="1" customWidth="1"/>
    <col min="16142" max="16142" width="9" style="26"/>
    <col min="16143" max="16143" width="17.6328125" style="26" bestFit="1" customWidth="1"/>
    <col min="16144" max="16384" width="9" style="26"/>
  </cols>
  <sheetData>
    <row r="1" spans="1:15920" s="5" customFormat="1" ht="25" customHeight="1" x14ac:dyDescent="0.25">
      <c r="A1" s="230" t="s">
        <v>3764</v>
      </c>
      <c r="B1" s="230"/>
      <c r="C1" s="230"/>
      <c r="D1" s="230"/>
      <c r="E1" s="230"/>
      <c r="F1" s="230"/>
      <c r="G1" s="230"/>
      <c r="H1" s="230"/>
      <c r="I1" s="230"/>
      <c r="J1" s="230"/>
      <c r="K1" s="230"/>
      <c r="L1" s="230"/>
      <c r="M1" s="230"/>
      <c r="N1" s="230"/>
      <c r="O1" s="230"/>
      <c r="P1" s="230"/>
    </row>
    <row r="2" spans="1:15920" s="5" customFormat="1" ht="34.5" x14ac:dyDescent="0.25">
      <c r="A2" s="1" t="s">
        <v>0</v>
      </c>
      <c r="B2" s="1" t="s">
        <v>1</v>
      </c>
      <c r="C2" s="1" t="s">
        <v>2</v>
      </c>
      <c r="D2" s="1" t="s">
        <v>3</v>
      </c>
      <c r="E2" s="1" t="s">
        <v>4</v>
      </c>
      <c r="F2" s="1" t="s">
        <v>5</v>
      </c>
      <c r="G2" s="1" t="s">
        <v>6</v>
      </c>
      <c r="H2" s="1" t="s">
        <v>7</v>
      </c>
      <c r="I2" s="1" t="s">
        <v>3471</v>
      </c>
      <c r="J2" s="1" t="s">
        <v>9</v>
      </c>
      <c r="K2" s="1" t="s">
        <v>10</v>
      </c>
      <c r="L2" s="1" t="s">
        <v>11</v>
      </c>
      <c r="M2" s="1" t="s">
        <v>12</v>
      </c>
      <c r="N2" s="79" t="s">
        <v>2865</v>
      </c>
      <c r="O2" s="79" t="s">
        <v>13</v>
      </c>
      <c r="P2" s="1" t="s">
        <v>2860</v>
      </c>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c r="KI2" s="43"/>
      <c r="KJ2" s="43"/>
      <c r="KK2" s="43"/>
      <c r="KL2" s="43"/>
      <c r="KM2" s="43"/>
      <c r="KN2" s="43"/>
      <c r="KO2" s="43"/>
      <c r="KP2" s="43"/>
      <c r="KQ2" s="43"/>
      <c r="KR2" s="43"/>
      <c r="KS2" s="43"/>
      <c r="KT2" s="43"/>
      <c r="KU2" s="43"/>
      <c r="KV2" s="43"/>
      <c r="KW2" s="43"/>
      <c r="KX2" s="43"/>
      <c r="KY2" s="43"/>
      <c r="KZ2" s="43"/>
      <c r="LA2" s="43"/>
      <c r="LB2" s="43"/>
      <c r="LC2" s="43"/>
      <c r="LD2" s="43"/>
      <c r="LE2" s="43"/>
      <c r="LF2" s="43"/>
      <c r="LG2" s="43"/>
      <c r="LH2" s="43"/>
      <c r="LI2" s="43"/>
      <c r="LJ2" s="43"/>
      <c r="LK2" s="43"/>
      <c r="LL2" s="43"/>
      <c r="LM2" s="43"/>
      <c r="LN2" s="43"/>
      <c r="LO2" s="43"/>
      <c r="LP2" s="43"/>
      <c r="LQ2" s="43"/>
      <c r="LR2" s="43"/>
      <c r="LS2" s="43"/>
      <c r="LT2" s="43"/>
      <c r="LU2" s="43"/>
      <c r="LV2" s="43"/>
      <c r="LW2" s="43"/>
      <c r="LX2" s="43"/>
      <c r="LY2" s="43"/>
      <c r="LZ2" s="43"/>
      <c r="MA2" s="43"/>
      <c r="MB2" s="43"/>
      <c r="MC2" s="43"/>
      <c r="MD2" s="43"/>
      <c r="ME2" s="43"/>
      <c r="MF2" s="43"/>
      <c r="MG2" s="43"/>
      <c r="MH2" s="43"/>
      <c r="MI2" s="43"/>
      <c r="MJ2" s="43"/>
      <c r="MK2" s="43"/>
      <c r="ML2" s="43"/>
      <c r="MM2" s="43"/>
      <c r="MN2" s="43"/>
      <c r="MO2" s="43"/>
      <c r="MP2" s="43"/>
      <c r="MQ2" s="43"/>
      <c r="MR2" s="43"/>
      <c r="MS2" s="43"/>
      <c r="MT2" s="43"/>
      <c r="MU2" s="43"/>
      <c r="MV2" s="43"/>
      <c r="MW2" s="43"/>
      <c r="MX2" s="43"/>
      <c r="MY2" s="43"/>
      <c r="MZ2" s="43"/>
      <c r="NA2" s="43"/>
      <c r="NB2" s="43"/>
      <c r="NC2" s="43"/>
      <c r="ND2" s="43"/>
      <c r="NE2" s="43"/>
      <c r="NF2" s="43"/>
      <c r="NG2" s="43"/>
      <c r="NH2" s="43"/>
      <c r="NI2" s="43"/>
      <c r="NJ2" s="43"/>
      <c r="NK2" s="43"/>
      <c r="NL2" s="43"/>
      <c r="NM2" s="43"/>
      <c r="NN2" s="43"/>
      <c r="NO2" s="43"/>
      <c r="NP2" s="43"/>
      <c r="NQ2" s="43"/>
      <c r="NR2" s="43"/>
      <c r="NS2" s="43"/>
      <c r="NT2" s="43"/>
      <c r="NU2" s="43"/>
      <c r="NV2" s="43"/>
      <c r="NW2" s="43"/>
      <c r="NX2" s="43"/>
      <c r="NY2" s="43"/>
      <c r="NZ2" s="43"/>
      <c r="OA2" s="43"/>
      <c r="OB2" s="43"/>
      <c r="OC2" s="43"/>
      <c r="OD2" s="43"/>
      <c r="OE2" s="43"/>
      <c r="OF2" s="43"/>
      <c r="OG2" s="43"/>
      <c r="OH2" s="43"/>
      <c r="OI2" s="43"/>
      <c r="OJ2" s="43"/>
      <c r="OK2" s="43"/>
      <c r="OL2" s="43"/>
      <c r="OM2" s="43"/>
      <c r="ON2" s="43"/>
      <c r="OO2" s="43"/>
      <c r="OP2" s="43"/>
      <c r="OQ2" s="43"/>
      <c r="OR2" s="43"/>
      <c r="OS2" s="43"/>
      <c r="OT2" s="43"/>
      <c r="OU2" s="43"/>
      <c r="OV2" s="43"/>
      <c r="OW2" s="43"/>
      <c r="OX2" s="43"/>
      <c r="OY2" s="43"/>
      <c r="OZ2" s="43"/>
      <c r="PA2" s="43"/>
      <c r="PB2" s="43"/>
      <c r="PC2" s="43"/>
      <c r="PD2" s="43"/>
      <c r="PE2" s="43"/>
      <c r="PF2" s="43"/>
      <c r="PG2" s="43"/>
      <c r="PH2" s="43"/>
      <c r="PI2" s="43"/>
      <c r="PJ2" s="43"/>
      <c r="PK2" s="43"/>
      <c r="PL2" s="43"/>
      <c r="PM2" s="43"/>
      <c r="PN2" s="43"/>
      <c r="PO2" s="43"/>
      <c r="PP2" s="43"/>
      <c r="PQ2" s="43"/>
      <c r="PR2" s="43"/>
      <c r="PS2" s="43"/>
      <c r="PT2" s="43"/>
      <c r="PU2" s="43"/>
      <c r="PV2" s="43"/>
      <c r="PW2" s="43"/>
      <c r="PX2" s="43"/>
      <c r="PY2" s="43"/>
      <c r="PZ2" s="43"/>
      <c r="QA2" s="43"/>
      <c r="QB2" s="43"/>
      <c r="QC2" s="43"/>
      <c r="QD2" s="43"/>
      <c r="QE2" s="43"/>
      <c r="QF2" s="43"/>
      <c r="QG2" s="43"/>
      <c r="QH2" s="43"/>
      <c r="QI2" s="43"/>
      <c r="QJ2" s="43"/>
      <c r="QK2" s="43"/>
      <c r="QL2" s="43"/>
      <c r="QM2" s="43"/>
      <c r="QN2" s="43"/>
      <c r="QO2" s="43"/>
      <c r="QP2" s="43"/>
      <c r="QQ2" s="43"/>
      <c r="QR2" s="43"/>
      <c r="QS2" s="43"/>
      <c r="QT2" s="43"/>
      <c r="QU2" s="43"/>
      <c r="QV2" s="43"/>
      <c r="QW2" s="43"/>
      <c r="QX2" s="43"/>
      <c r="QY2" s="43"/>
      <c r="QZ2" s="43"/>
      <c r="RA2" s="43"/>
      <c r="RB2" s="43"/>
      <c r="RC2" s="43"/>
      <c r="RD2" s="43"/>
      <c r="RE2" s="43"/>
      <c r="RF2" s="43"/>
      <c r="RG2" s="43"/>
      <c r="RH2" s="43"/>
      <c r="RI2" s="43"/>
      <c r="RJ2" s="43"/>
      <c r="RK2" s="43"/>
      <c r="RL2" s="43"/>
      <c r="RM2" s="43"/>
      <c r="RN2" s="43"/>
      <c r="RO2" s="43"/>
      <c r="RP2" s="43"/>
      <c r="RQ2" s="43"/>
      <c r="RR2" s="43"/>
      <c r="RS2" s="43"/>
      <c r="RT2" s="43"/>
      <c r="RU2" s="43"/>
      <c r="RV2" s="43"/>
      <c r="RW2" s="43"/>
      <c r="RX2" s="43"/>
      <c r="RY2" s="43"/>
      <c r="RZ2" s="43"/>
      <c r="SA2" s="43"/>
      <c r="SB2" s="43"/>
      <c r="SC2" s="43"/>
      <c r="SD2" s="43"/>
      <c r="SE2" s="43"/>
      <c r="SF2" s="43"/>
      <c r="SG2" s="43"/>
      <c r="SH2" s="43"/>
      <c r="SI2" s="43"/>
      <c r="SJ2" s="43"/>
      <c r="SK2" s="43"/>
      <c r="SL2" s="43"/>
      <c r="SM2" s="43"/>
      <c r="SN2" s="43"/>
      <c r="SO2" s="43"/>
      <c r="SP2" s="43"/>
      <c r="SQ2" s="43"/>
      <c r="SR2" s="43"/>
      <c r="SS2" s="43"/>
      <c r="ST2" s="43"/>
      <c r="SU2" s="43"/>
      <c r="SV2" s="43"/>
      <c r="SW2" s="43"/>
      <c r="SX2" s="43"/>
      <c r="SY2" s="43"/>
      <c r="SZ2" s="43"/>
      <c r="TA2" s="43"/>
      <c r="TB2" s="43"/>
      <c r="TC2" s="43"/>
      <c r="TD2" s="43"/>
      <c r="TE2" s="43"/>
      <c r="TF2" s="43"/>
      <c r="TG2" s="43"/>
      <c r="TH2" s="43"/>
      <c r="TI2" s="43"/>
      <c r="TJ2" s="43"/>
      <c r="TK2" s="43"/>
      <c r="TL2" s="43"/>
      <c r="TM2" s="43"/>
      <c r="TN2" s="43"/>
      <c r="TO2" s="43"/>
      <c r="TP2" s="43"/>
      <c r="TQ2" s="43"/>
      <c r="TR2" s="43"/>
      <c r="TS2" s="43"/>
      <c r="TT2" s="43"/>
      <c r="TU2" s="43"/>
      <c r="TV2" s="43"/>
      <c r="TW2" s="43"/>
      <c r="TX2" s="43"/>
      <c r="TY2" s="43"/>
      <c r="TZ2" s="43"/>
      <c r="UA2" s="43"/>
      <c r="UB2" s="43"/>
      <c r="UC2" s="43"/>
      <c r="UD2" s="43"/>
      <c r="UE2" s="43"/>
      <c r="UF2" s="43"/>
      <c r="UG2" s="43"/>
      <c r="UH2" s="43"/>
      <c r="UI2" s="43"/>
      <c r="UJ2" s="43"/>
      <c r="UK2" s="43"/>
      <c r="UL2" s="43"/>
      <c r="UM2" s="43"/>
      <c r="UN2" s="43"/>
      <c r="UO2" s="43"/>
      <c r="UP2" s="43"/>
      <c r="UQ2" s="43"/>
      <c r="UR2" s="43"/>
      <c r="US2" s="43"/>
      <c r="UT2" s="43"/>
      <c r="UU2" s="43"/>
      <c r="UV2" s="43"/>
      <c r="UW2" s="43"/>
      <c r="UX2" s="43"/>
      <c r="UY2" s="43"/>
      <c r="UZ2" s="43"/>
      <c r="VA2" s="43"/>
      <c r="VB2" s="43"/>
      <c r="VC2" s="43"/>
      <c r="VD2" s="43"/>
      <c r="VE2" s="43"/>
      <c r="VF2" s="43"/>
      <c r="VG2" s="43"/>
      <c r="VH2" s="43"/>
      <c r="VI2" s="43"/>
      <c r="VJ2" s="43"/>
      <c r="VK2" s="43"/>
      <c r="VL2" s="43"/>
      <c r="VM2" s="43"/>
      <c r="VN2" s="43"/>
      <c r="VO2" s="43"/>
      <c r="VP2" s="43"/>
      <c r="VQ2" s="43"/>
      <c r="VR2" s="43"/>
      <c r="VS2" s="43"/>
      <c r="VT2" s="43"/>
      <c r="VU2" s="43"/>
      <c r="VV2" s="43"/>
      <c r="VW2" s="43"/>
      <c r="VX2" s="43"/>
      <c r="VY2" s="43"/>
      <c r="VZ2" s="43"/>
      <c r="WA2" s="43"/>
      <c r="WB2" s="43"/>
      <c r="WC2" s="43"/>
      <c r="WD2" s="43"/>
      <c r="WE2" s="43"/>
      <c r="WF2" s="43"/>
      <c r="WG2" s="43"/>
      <c r="WH2" s="43"/>
      <c r="WI2" s="43"/>
      <c r="WJ2" s="43"/>
      <c r="WK2" s="43"/>
      <c r="WL2" s="43"/>
      <c r="WM2" s="43"/>
      <c r="WN2" s="43"/>
      <c r="WO2" s="43"/>
      <c r="WP2" s="43"/>
      <c r="WQ2" s="43"/>
      <c r="WR2" s="43"/>
      <c r="WS2" s="43"/>
      <c r="WT2" s="43"/>
      <c r="WU2" s="43"/>
      <c r="WV2" s="43"/>
      <c r="WW2" s="43"/>
      <c r="WX2" s="43"/>
      <c r="WY2" s="43"/>
      <c r="WZ2" s="43"/>
      <c r="XA2" s="43"/>
      <c r="XB2" s="43"/>
      <c r="XC2" s="43"/>
      <c r="XD2" s="43"/>
      <c r="XE2" s="43"/>
      <c r="XF2" s="43"/>
      <c r="XG2" s="43"/>
      <c r="XH2" s="43"/>
      <c r="XI2" s="43"/>
      <c r="XJ2" s="43"/>
      <c r="XK2" s="43"/>
      <c r="XL2" s="43"/>
      <c r="XM2" s="43"/>
      <c r="XN2" s="43"/>
      <c r="XO2" s="43"/>
      <c r="XP2" s="43"/>
      <c r="XQ2" s="43"/>
      <c r="XR2" s="43"/>
      <c r="XS2" s="43"/>
      <c r="XT2" s="43"/>
      <c r="XU2" s="43"/>
      <c r="XV2" s="43"/>
      <c r="XW2" s="43"/>
      <c r="XX2" s="43"/>
      <c r="XY2" s="43"/>
      <c r="XZ2" s="43"/>
      <c r="YA2" s="43"/>
      <c r="YB2" s="43"/>
      <c r="YC2" s="43"/>
      <c r="YD2" s="43"/>
      <c r="YE2" s="43"/>
      <c r="YF2" s="43"/>
      <c r="YG2" s="43"/>
      <c r="YH2" s="43"/>
      <c r="YI2" s="43"/>
      <c r="YJ2" s="43"/>
      <c r="YK2" s="43"/>
      <c r="YL2" s="43"/>
      <c r="YM2" s="43"/>
      <c r="YN2" s="43"/>
      <c r="YO2" s="43"/>
      <c r="YP2" s="43"/>
      <c r="YQ2" s="43"/>
      <c r="YR2" s="43"/>
      <c r="YS2" s="43"/>
      <c r="YT2" s="43"/>
      <c r="YU2" s="43"/>
      <c r="YV2" s="43"/>
      <c r="YW2" s="43"/>
      <c r="YX2" s="43"/>
      <c r="YY2" s="43"/>
      <c r="YZ2" s="43"/>
      <c r="ZA2" s="43"/>
      <c r="ZB2" s="43"/>
      <c r="ZC2" s="43"/>
      <c r="ZD2" s="43"/>
      <c r="ZE2" s="43"/>
      <c r="ZF2" s="43"/>
      <c r="ZG2" s="43"/>
      <c r="ZH2" s="43"/>
      <c r="ZI2" s="43"/>
      <c r="ZJ2" s="43"/>
      <c r="ZK2" s="43"/>
      <c r="ZL2" s="43"/>
      <c r="ZM2" s="43"/>
      <c r="ZN2" s="43"/>
      <c r="ZO2" s="43"/>
      <c r="ZP2" s="43"/>
      <c r="ZQ2" s="43"/>
      <c r="ZR2" s="43"/>
      <c r="ZS2" s="43"/>
      <c r="ZT2" s="43"/>
      <c r="ZU2" s="43"/>
      <c r="ZV2" s="43"/>
      <c r="ZW2" s="43"/>
      <c r="ZX2" s="43"/>
      <c r="ZY2" s="43"/>
      <c r="ZZ2" s="43"/>
      <c r="AAA2" s="43"/>
      <c r="AAB2" s="43"/>
      <c r="AAC2" s="43"/>
      <c r="AAD2" s="43"/>
      <c r="AAE2" s="43"/>
      <c r="AAF2" s="43"/>
      <c r="AAG2" s="43"/>
      <c r="AAH2" s="43"/>
      <c r="AAI2" s="43"/>
      <c r="AAJ2" s="43"/>
      <c r="AAK2" s="43"/>
      <c r="AAL2" s="43"/>
      <c r="AAM2" s="43"/>
      <c r="AAN2" s="43"/>
      <c r="AAO2" s="43"/>
      <c r="AAP2" s="43"/>
      <c r="AAQ2" s="43"/>
      <c r="AAR2" s="43"/>
      <c r="AAS2" s="43"/>
      <c r="AAT2" s="43"/>
      <c r="AAU2" s="43"/>
      <c r="AAV2" s="43"/>
      <c r="AAW2" s="43"/>
      <c r="AAX2" s="43"/>
      <c r="AAY2" s="43"/>
      <c r="AAZ2" s="43"/>
      <c r="ABA2" s="43"/>
      <c r="ABB2" s="43"/>
      <c r="ABC2" s="43"/>
      <c r="ABD2" s="43"/>
      <c r="ABE2" s="43"/>
      <c r="ABF2" s="43"/>
      <c r="ABG2" s="43"/>
      <c r="ABH2" s="43"/>
      <c r="ABI2" s="43"/>
      <c r="ABJ2" s="43"/>
      <c r="ABK2" s="43"/>
      <c r="ABL2" s="43"/>
      <c r="ABM2" s="43"/>
      <c r="ABN2" s="43"/>
      <c r="ABO2" s="43"/>
      <c r="ABP2" s="43"/>
      <c r="ABQ2" s="43"/>
      <c r="ABR2" s="43"/>
      <c r="ABS2" s="43"/>
      <c r="ABT2" s="43"/>
      <c r="ABU2" s="43"/>
      <c r="ABV2" s="43"/>
      <c r="ABW2" s="43"/>
      <c r="ABX2" s="43"/>
      <c r="ABY2" s="43"/>
      <c r="ABZ2" s="43"/>
      <c r="ACA2" s="43"/>
      <c r="ACB2" s="43"/>
      <c r="ACC2" s="43"/>
      <c r="ACD2" s="43"/>
      <c r="ACE2" s="43"/>
      <c r="ACF2" s="43"/>
      <c r="ACG2" s="43"/>
      <c r="ACH2" s="43"/>
      <c r="ACI2" s="43"/>
      <c r="ACJ2" s="43"/>
      <c r="ACK2" s="43"/>
      <c r="ACL2" s="43"/>
      <c r="ACM2" s="43"/>
      <c r="ACN2" s="43"/>
      <c r="ACO2" s="43"/>
      <c r="ACP2" s="43"/>
      <c r="ACQ2" s="43"/>
      <c r="ACR2" s="43"/>
      <c r="ACS2" s="43"/>
      <c r="ACT2" s="43"/>
      <c r="ACU2" s="43"/>
      <c r="ACV2" s="43"/>
      <c r="ACW2" s="43"/>
      <c r="ACX2" s="43"/>
      <c r="ACY2" s="43"/>
      <c r="ACZ2" s="43"/>
      <c r="ADA2" s="43"/>
      <c r="ADB2" s="43"/>
      <c r="ADC2" s="43"/>
      <c r="ADD2" s="43"/>
      <c r="ADE2" s="43"/>
      <c r="ADF2" s="43"/>
      <c r="ADG2" s="43"/>
      <c r="ADH2" s="43"/>
      <c r="ADI2" s="43"/>
      <c r="ADJ2" s="43"/>
      <c r="ADK2" s="43"/>
      <c r="ADL2" s="43"/>
      <c r="ADM2" s="43"/>
      <c r="ADN2" s="43"/>
      <c r="ADO2" s="43"/>
      <c r="ADP2" s="43"/>
      <c r="ADQ2" s="43"/>
      <c r="ADR2" s="43"/>
      <c r="ADS2" s="43"/>
      <c r="ADT2" s="43"/>
      <c r="ADU2" s="43"/>
      <c r="ADV2" s="43"/>
      <c r="ADW2" s="43"/>
      <c r="ADX2" s="43"/>
      <c r="ADY2" s="43"/>
      <c r="ADZ2" s="43"/>
      <c r="AEA2" s="43"/>
      <c r="AEB2" s="43"/>
      <c r="AEC2" s="43"/>
      <c r="AED2" s="43"/>
      <c r="AEE2" s="43"/>
      <c r="AEF2" s="43"/>
      <c r="AEG2" s="43"/>
      <c r="AEH2" s="43"/>
      <c r="AEI2" s="43"/>
      <c r="AEJ2" s="43"/>
      <c r="AEK2" s="43"/>
      <c r="AEL2" s="43"/>
      <c r="AEM2" s="43"/>
      <c r="AEN2" s="43"/>
      <c r="AEO2" s="43"/>
      <c r="AEP2" s="43"/>
      <c r="AEQ2" s="43"/>
      <c r="AER2" s="43"/>
      <c r="AES2" s="43"/>
      <c r="AET2" s="43"/>
      <c r="AEU2" s="43"/>
      <c r="AEV2" s="43"/>
      <c r="AEW2" s="43"/>
      <c r="AEX2" s="43"/>
      <c r="AEY2" s="43"/>
      <c r="AEZ2" s="43"/>
      <c r="AFA2" s="43"/>
      <c r="AFB2" s="43"/>
      <c r="AFC2" s="43"/>
      <c r="AFD2" s="43"/>
      <c r="AFE2" s="43"/>
      <c r="AFF2" s="43"/>
      <c r="AFG2" s="43"/>
      <c r="AFH2" s="43"/>
      <c r="AFI2" s="43"/>
      <c r="AFJ2" s="43"/>
      <c r="AFK2" s="43"/>
      <c r="AFL2" s="43"/>
      <c r="AFM2" s="43"/>
      <c r="AFN2" s="43"/>
      <c r="AFO2" s="43"/>
      <c r="AFP2" s="43"/>
      <c r="AFQ2" s="43"/>
      <c r="AFR2" s="43"/>
      <c r="AFS2" s="43"/>
      <c r="AFT2" s="43"/>
      <c r="AFU2" s="43"/>
      <c r="AFV2" s="43"/>
      <c r="AFW2" s="43"/>
      <c r="AFX2" s="43"/>
      <c r="AFY2" s="43"/>
      <c r="AFZ2" s="43"/>
      <c r="AGA2" s="43"/>
      <c r="AGB2" s="43"/>
      <c r="AGC2" s="43"/>
      <c r="AGD2" s="43"/>
      <c r="AGE2" s="43"/>
      <c r="AGF2" s="43"/>
      <c r="AGG2" s="43"/>
      <c r="AGH2" s="43"/>
      <c r="AGI2" s="43"/>
      <c r="AGJ2" s="43"/>
      <c r="AGK2" s="43"/>
      <c r="AGL2" s="43"/>
      <c r="AGM2" s="43"/>
      <c r="AGN2" s="43"/>
      <c r="AGO2" s="43"/>
      <c r="AGP2" s="43"/>
      <c r="AGQ2" s="43"/>
      <c r="AGR2" s="43"/>
      <c r="AGS2" s="43"/>
      <c r="AGT2" s="43"/>
      <c r="AGU2" s="43"/>
      <c r="AGV2" s="43"/>
      <c r="AGW2" s="43"/>
      <c r="AGX2" s="43"/>
      <c r="AGY2" s="43"/>
      <c r="AGZ2" s="43"/>
      <c r="AHA2" s="43"/>
      <c r="AHB2" s="43"/>
      <c r="AHC2" s="43"/>
      <c r="AHD2" s="43"/>
      <c r="AHE2" s="43"/>
      <c r="AHF2" s="43"/>
      <c r="AHG2" s="43"/>
      <c r="AHH2" s="43"/>
      <c r="AHI2" s="43"/>
      <c r="AHJ2" s="43"/>
      <c r="AHK2" s="43"/>
      <c r="AHL2" s="43"/>
      <c r="AHM2" s="43"/>
      <c r="AHN2" s="43"/>
      <c r="AHO2" s="43"/>
      <c r="AHP2" s="43"/>
      <c r="AHQ2" s="43"/>
      <c r="AHR2" s="43"/>
      <c r="AHS2" s="43"/>
      <c r="AHT2" s="43"/>
      <c r="AHU2" s="43"/>
      <c r="AHV2" s="43"/>
      <c r="AHW2" s="43"/>
      <c r="AHX2" s="43"/>
      <c r="AHY2" s="43"/>
      <c r="AHZ2" s="43"/>
      <c r="AIA2" s="43"/>
      <c r="AIB2" s="43"/>
      <c r="AIC2" s="43"/>
      <c r="AID2" s="43"/>
      <c r="AIE2" s="43"/>
      <c r="AIF2" s="43"/>
      <c r="AIG2" s="43"/>
      <c r="AIH2" s="43"/>
      <c r="AII2" s="43"/>
      <c r="AIJ2" s="43"/>
      <c r="AIK2" s="43"/>
      <c r="AIL2" s="43"/>
      <c r="AIM2" s="43"/>
      <c r="AIN2" s="43"/>
      <c r="AIO2" s="43"/>
      <c r="AIP2" s="43"/>
      <c r="AIQ2" s="43"/>
      <c r="AIR2" s="43"/>
      <c r="AIS2" s="43"/>
      <c r="AIT2" s="43"/>
      <c r="AIU2" s="43"/>
      <c r="AIV2" s="43"/>
      <c r="AIW2" s="43"/>
      <c r="AIX2" s="43"/>
      <c r="AIY2" s="43"/>
      <c r="AIZ2" s="43"/>
      <c r="AJA2" s="43"/>
      <c r="AJB2" s="43"/>
      <c r="AJC2" s="43"/>
      <c r="AJD2" s="43"/>
      <c r="AJE2" s="43"/>
      <c r="AJF2" s="43"/>
      <c r="AJG2" s="43"/>
      <c r="AJH2" s="43"/>
      <c r="AJI2" s="43"/>
      <c r="AJJ2" s="43"/>
      <c r="AJK2" s="43"/>
      <c r="AJL2" s="43"/>
      <c r="AJM2" s="43"/>
      <c r="AJN2" s="43"/>
      <c r="AJO2" s="43"/>
      <c r="AJP2" s="43"/>
      <c r="AJQ2" s="43"/>
      <c r="AJR2" s="43"/>
      <c r="AJS2" s="43"/>
      <c r="AJT2" s="43"/>
      <c r="AJU2" s="43"/>
      <c r="AJV2" s="43"/>
      <c r="AJW2" s="43"/>
      <c r="AJX2" s="43"/>
      <c r="AJY2" s="43"/>
      <c r="AJZ2" s="43"/>
      <c r="AKA2" s="43"/>
      <c r="AKB2" s="43"/>
      <c r="AKC2" s="43"/>
      <c r="AKD2" s="43"/>
      <c r="AKE2" s="43"/>
      <c r="AKF2" s="43"/>
      <c r="AKG2" s="43"/>
      <c r="AKH2" s="43"/>
      <c r="AKI2" s="43"/>
      <c r="AKJ2" s="43"/>
      <c r="AKK2" s="43"/>
      <c r="AKL2" s="43"/>
      <c r="AKM2" s="43"/>
      <c r="AKN2" s="43"/>
      <c r="AKO2" s="43"/>
      <c r="AKP2" s="43"/>
      <c r="AKQ2" s="43"/>
      <c r="AKR2" s="43"/>
      <c r="AKS2" s="43"/>
      <c r="AKT2" s="43"/>
      <c r="AKU2" s="43"/>
      <c r="AKV2" s="43"/>
      <c r="AKW2" s="43"/>
      <c r="AKX2" s="43"/>
      <c r="AKY2" s="43"/>
      <c r="AKZ2" s="43"/>
      <c r="ALA2" s="43"/>
      <c r="ALB2" s="43"/>
      <c r="ALC2" s="43"/>
      <c r="ALD2" s="43"/>
      <c r="ALE2" s="43"/>
      <c r="ALF2" s="43"/>
      <c r="ALG2" s="43"/>
      <c r="ALH2" s="43"/>
      <c r="ALI2" s="43"/>
      <c r="ALJ2" s="43"/>
      <c r="ALK2" s="43"/>
      <c r="ALL2" s="43"/>
      <c r="ALM2" s="43"/>
      <c r="ALN2" s="43"/>
      <c r="ALO2" s="43"/>
      <c r="ALP2" s="43"/>
      <c r="ALQ2" s="43"/>
      <c r="ALR2" s="43"/>
      <c r="ALS2" s="43"/>
      <c r="ALT2" s="43"/>
      <c r="ALU2" s="43"/>
      <c r="ALV2" s="43"/>
      <c r="ALW2" s="43"/>
      <c r="ALX2" s="43"/>
      <c r="ALY2" s="43"/>
      <c r="ALZ2" s="43"/>
      <c r="AMA2" s="43"/>
      <c r="AMB2" s="43"/>
      <c r="AMC2" s="43"/>
      <c r="AMD2" s="43"/>
      <c r="AME2" s="43"/>
      <c r="AMF2" s="43"/>
      <c r="AMG2" s="43"/>
      <c r="AMH2" s="43"/>
      <c r="AMI2" s="43"/>
      <c r="AMJ2" s="43"/>
      <c r="AMK2" s="43"/>
      <c r="AML2" s="43"/>
      <c r="AMM2" s="43"/>
      <c r="AMN2" s="43"/>
      <c r="AMO2" s="43"/>
      <c r="AMP2" s="43"/>
      <c r="AMQ2" s="43"/>
      <c r="AMR2" s="43"/>
      <c r="AMS2" s="43"/>
      <c r="AMT2" s="43"/>
      <c r="AMU2" s="43"/>
      <c r="AMV2" s="43"/>
      <c r="AMW2" s="43"/>
      <c r="AMX2" s="43"/>
      <c r="AMY2" s="43"/>
      <c r="AMZ2" s="43"/>
      <c r="ANA2" s="43"/>
      <c r="ANB2" s="43"/>
      <c r="ANC2" s="43"/>
      <c r="AND2" s="43"/>
      <c r="ANE2" s="43"/>
      <c r="ANF2" s="43"/>
      <c r="ANG2" s="43"/>
      <c r="ANH2" s="43"/>
      <c r="ANI2" s="43"/>
      <c r="ANJ2" s="43"/>
      <c r="ANK2" s="43"/>
      <c r="ANL2" s="43"/>
      <c r="ANM2" s="43"/>
      <c r="ANN2" s="43"/>
      <c r="ANO2" s="43"/>
      <c r="ANP2" s="43"/>
      <c r="ANQ2" s="43"/>
      <c r="ANR2" s="43"/>
      <c r="ANS2" s="43"/>
      <c r="ANT2" s="43"/>
      <c r="ANU2" s="43"/>
      <c r="ANV2" s="43"/>
      <c r="ANW2" s="43"/>
      <c r="ANX2" s="43"/>
      <c r="ANY2" s="43"/>
      <c r="ANZ2" s="43"/>
      <c r="AOA2" s="43"/>
      <c r="AOB2" s="43"/>
      <c r="AOC2" s="43"/>
      <c r="AOD2" s="43"/>
      <c r="AOE2" s="43"/>
      <c r="AOF2" s="43"/>
      <c r="AOG2" s="43"/>
      <c r="AOH2" s="43"/>
      <c r="AOI2" s="43"/>
      <c r="AOJ2" s="43"/>
      <c r="AOK2" s="43"/>
      <c r="AOL2" s="43"/>
      <c r="AOM2" s="43"/>
      <c r="AON2" s="43"/>
      <c r="AOO2" s="43"/>
      <c r="AOP2" s="43"/>
      <c r="AOQ2" s="43"/>
      <c r="AOR2" s="43"/>
      <c r="AOS2" s="43"/>
      <c r="AOT2" s="43"/>
      <c r="AOU2" s="43"/>
      <c r="AOV2" s="43"/>
      <c r="AOW2" s="43"/>
      <c r="AOX2" s="43"/>
      <c r="AOY2" s="43"/>
      <c r="AOZ2" s="43"/>
      <c r="APA2" s="43"/>
      <c r="APB2" s="43"/>
      <c r="APC2" s="43"/>
      <c r="APD2" s="43"/>
      <c r="APE2" s="43"/>
      <c r="APF2" s="43"/>
      <c r="APG2" s="43"/>
      <c r="APH2" s="43"/>
      <c r="API2" s="43"/>
      <c r="APJ2" s="43"/>
      <c r="APK2" s="43"/>
      <c r="APL2" s="43"/>
      <c r="APM2" s="43"/>
      <c r="APN2" s="43"/>
      <c r="APO2" s="43"/>
      <c r="APP2" s="43"/>
      <c r="APQ2" s="43"/>
      <c r="APR2" s="43"/>
      <c r="APS2" s="43"/>
      <c r="APT2" s="43"/>
      <c r="APU2" s="43"/>
      <c r="APV2" s="43"/>
      <c r="APW2" s="43"/>
      <c r="APX2" s="43"/>
      <c r="APY2" s="43"/>
      <c r="APZ2" s="43"/>
      <c r="AQA2" s="43"/>
      <c r="AQB2" s="43"/>
      <c r="AQC2" s="43"/>
      <c r="AQD2" s="43"/>
      <c r="AQE2" s="43"/>
      <c r="AQF2" s="43"/>
      <c r="AQG2" s="43"/>
      <c r="AQH2" s="43"/>
      <c r="AQI2" s="43"/>
      <c r="AQJ2" s="43"/>
      <c r="AQK2" s="43"/>
      <c r="AQL2" s="43"/>
      <c r="AQM2" s="43"/>
      <c r="AQN2" s="43"/>
      <c r="AQO2" s="43"/>
      <c r="AQP2" s="43"/>
      <c r="AQQ2" s="43"/>
      <c r="AQR2" s="43"/>
      <c r="AQS2" s="43"/>
      <c r="AQT2" s="43"/>
      <c r="AQU2" s="43"/>
      <c r="AQV2" s="43"/>
      <c r="AQW2" s="43"/>
      <c r="AQX2" s="43"/>
      <c r="AQY2" s="43"/>
      <c r="AQZ2" s="43"/>
      <c r="ARA2" s="43"/>
      <c r="ARB2" s="43"/>
      <c r="ARC2" s="43"/>
      <c r="ARD2" s="43"/>
      <c r="ARE2" s="43"/>
      <c r="ARF2" s="43"/>
      <c r="ARG2" s="43"/>
      <c r="ARH2" s="43"/>
      <c r="ARI2" s="43"/>
      <c r="ARJ2" s="43"/>
      <c r="ARK2" s="43"/>
      <c r="ARL2" s="43"/>
      <c r="ARM2" s="43"/>
      <c r="ARN2" s="43"/>
      <c r="ARO2" s="43"/>
      <c r="ARP2" s="43"/>
      <c r="ARQ2" s="43"/>
      <c r="ARR2" s="43"/>
      <c r="ARS2" s="43"/>
      <c r="ART2" s="43"/>
      <c r="ARU2" s="43"/>
      <c r="ARV2" s="43"/>
      <c r="ARW2" s="43"/>
      <c r="ARX2" s="43"/>
      <c r="ARY2" s="43"/>
      <c r="ARZ2" s="43"/>
      <c r="ASA2" s="43"/>
      <c r="ASB2" s="43"/>
      <c r="ASC2" s="43"/>
      <c r="ASD2" s="43"/>
      <c r="ASE2" s="43"/>
      <c r="ASF2" s="43"/>
      <c r="ASG2" s="43"/>
      <c r="ASH2" s="43"/>
      <c r="ASI2" s="43"/>
      <c r="ASJ2" s="43"/>
      <c r="ASK2" s="43"/>
      <c r="ASL2" s="43"/>
      <c r="ASM2" s="43"/>
      <c r="ASN2" s="43"/>
      <c r="ASO2" s="43"/>
      <c r="ASP2" s="43"/>
      <c r="ASQ2" s="43"/>
      <c r="ASR2" s="43"/>
      <c r="ASS2" s="43"/>
      <c r="AST2" s="43"/>
      <c r="ASU2" s="43"/>
      <c r="ASV2" s="43"/>
      <c r="ASW2" s="43"/>
      <c r="ASX2" s="43"/>
      <c r="ASY2" s="43"/>
      <c r="ASZ2" s="43"/>
      <c r="ATA2" s="43"/>
      <c r="ATB2" s="43"/>
      <c r="ATC2" s="43"/>
      <c r="ATD2" s="43"/>
      <c r="ATE2" s="43"/>
      <c r="ATF2" s="43"/>
      <c r="ATG2" s="43"/>
      <c r="ATH2" s="43"/>
      <c r="ATI2" s="43"/>
      <c r="ATJ2" s="43"/>
      <c r="ATK2" s="43"/>
      <c r="ATL2" s="43"/>
      <c r="ATM2" s="43"/>
      <c r="ATN2" s="43"/>
      <c r="ATO2" s="43"/>
      <c r="ATP2" s="43"/>
      <c r="ATQ2" s="43"/>
      <c r="ATR2" s="43"/>
      <c r="ATS2" s="43"/>
      <c r="ATT2" s="43"/>
      <c r="ATU2" s="43"/>
      <c r="ATV2" s="43"/>
      <c r="ATW2" s="43"/>
      <c r="ATX2" s="43"/>
      <c r="ATY2" s="43"/>
      <c r="ATZ2" s="43"/>
      <c r="AUA2" s="43"/>
      <c r="AUB2" s="43"/>
      <c r="AUC2" s="43"/>
      <c r="AUD2" s="43"/>
      <c r="AUE2" s="43"/>
      <c r="AUF2" s="43"/>
      <c r="AUG2" s="43"/>
      <c r="AUH2" s="43"/>
      <c r="AUI2" s="43"/>
      <c r="AUJ2" s="43"/>
      <c r="AUK2" s="43"/>
      <c r="AUL2" s="43"/>
      <c r="AUM2" s="43"/>
      <c r="AUN2" s="43"/>
      <c r="AUO2" s="43"/>
      <c r="AUP2" s="43"/>
      <c r="AUQ2" s="43"/>
      <c r="AUR2" s="43"/>
      <c r="AUS2" s="43"/>
      <c r="AUT2" s="43"/>
      <c r="AUU2" s="43"/>
      <c r="AUV2" s="43"/>
      <c r="AUW2" s="43"/>
      <c r="AUX2" s="43"/>
      <c r="AUY2" s="43"/>
      <c r="AUZ2" s="43"/>
      <c r="AVA2" s="43"/>
      <c r="AVB2" s="43"/>
      <c r="AVC2" s="43"/>
      <c r="AVD2" s="43"/>
      <c r="AVE2" s="43"/>
      <c r="AVF2" s="43"/>
      <c r="AVG2" s="43"/>
      <c r="AVH2" s="43"/>
      <c r="AVI2" s="43"/>
      <c r="AVJ2" s="43"/>
      <c r="AVK2" s="43"/>
      <c r="AVL2" s="43"/>
      <c r="AVM2" s="43"/>
      <c r="AVN2" s="43"/>
      <c r="AVO2" s="43"/>
      <c r="AVP2" s="43"/>
      <c r="AVQ2" s="43"/>
      <c r="AVR2" s="43"/>
      <c r="AVS2" s="43"/>
      <c r="AVT2" s="43"/>
      <c r="AVU2" s="43"/>
      <c r="AVV2" s="43"/>
      <c r="AVW2" s="43"/>
      <c r="AVX2" s="43"/>
      <c r="AVY2" s="43"/>
      <c r="AVZ2" s="43"/>
      <c r="AWA2" s="43"/>
      <c r="AWB2" s="43"/>
      <c r="AWC2" s="43"/>
      <c r="AWD2" s="43"/>
      <c r="AWE2" s="43"/>
      <c r="AWF2" s="43"/>
      <c r="AWG2" s="43"/>
      <c r="AWH2" s="43"/>
      <c r="AWI2" s="43"/>
      <c r="AWJ2" s="43"/>
      <c r="AWK2" s="43"/>
      <c r="AWL2" s="43"/>
      <c r="AWM2" s="43"/>
      <c r="AWN2" s="43"/>
      <c r="AWO2" s="43"/>
      <c r="AWP2" s="43"/>
      <c r="AWQ2" s="43"/>
      <c r="AWR2" s="43"/>
      <c r="AWS2" s="43"/>
      <c r="AWT2" s="43"/>
      <c r="AWU2" s="43"/>
      <c r="AWV2" s="43"/>
      <c r="AWW2" s="43"/>
      <c r="AWX2" s="43"/>
      <c r="AWY2" s="43"/>
      <c r="AWZ2" s="43"/>
      <c r="AXA2" s="43"/>
      <c r="AXB2" s="43"/>
      <c r="AXC2" s="43"/>
      <c r="AXD2" s="43"/>
      <c r="AXE2" s="43"/>
      <c r="AXF2" s="43"/>
      <c r="AXG2" s="43"/>
      <c r="AXH2" s="43"/>
      <c r="AXI2" s="43"/>
      <c r="AXJ2" s="43"/>
      <c r="AXK2" s="43"/>
      <c r="AXL2" s="43"/>
      <c r="AXM2" s="43"/>
      <c r="AXN2" s="43"/>
      <c r="AXO2" s="43"/>
      <c r="AXP2" s="43"/>
      <c r="AXQ2" s="43"/>
      <c r="AXR2" s="43"/>
      <c r="AXS2" s="43"/>
      <c r="AXT2" s="43"/>
      <c r="AXU2" s="43"/>
      <c r="AXV2" s="43"/>
      <c r="AXW2" s="43"/>
      <c r="AXX2" s="43"/>
      <c r="AXY2" s="43"/>
      <c r="AXZ2" s="43"/>
      <c r="AYA2" s="43"/>
      <c r="AYB2" s="43"/>
      <c r="AYC2" s="43"/>
      <c r="AYD2" s="43"/>
      <c r="AYE2" s="43"/>
      <c r="AYF2" s="43"/>
      <c r="AYG2" s="43"/>
      <c r="AYH2" s="43"/>
      <c r="AYI2" s="43"/>
      <c r="AYJ2" s="43"/>
      <c r="AYK2" s="43"/>
      <c r="AYL2" s="43"/>
      <c r="AYM2" s="43"/>
      <c r="AYN2" s="43"/>
      <c r="AYO2" s="43"/>
      <c r="AYP2" s="43"/>
      <c r="AYQ2" s="43"/>
      <c r="AYR2" s="43"/>
      <c r="AYS2" s="43"/>
      <c r="AYT2" s="43"/>
      <c r="AYU2" s="43"/>
      <c r="AYV2" s="43"/>
      <c r="AYW2" s="43"/>
      <c r="AYX2" s="43"/>
      <c r="AYY2" s="43"/>
      <c r="AYZ2" s="43"/>
      <c r="AZA2" s="43"/>
      <c r="AZB2" s="43"/>
      <c r="AZC2" s="43"/>
      <c r="AZD2" s="43"/>
      <c r="AZE2" s="43"/>
      <c r="AZF2" s="43"/>
      <c r="AZG2" s="43"/>
      <c r="AZH2" s="43"/>
      <c r="AZI2" s="43"/>
      <c r="AZJ2" s="43"/>
      <c r="AZK2" s="43"/>
      <c r="AZL2" s="43"/>
      <c r="AZM2" s="43"/>
      <c r="AZN2" s="43"/>
      <c r="AZO2" s="43"/>
      <c r="AZP2" s="43"/>
      <c r="AZQ2" s="43"/>
      <c r="AZR2" s="43"/>
      <c r="AZS2" s="43"/>
      <c r="AZT2" s="43"/>
      <c r="AZU2" s="43"/>
      <c r="AZV2" s="43"/>
      <c r="AZW2" s="43"/>
      <c r="AZX2" s="43"/>
      <c r="AZY2" s="43"/>
      <c r="AZZ2" s="43"/>
      <c r="BAA2" s="43"/>
      <c r="BAB2" s="43"/>
      <c r="BAC2" s="43"/>
      <c r="BAD2" s="43"/>
      <c r="BAE2" s="43"/>
      <c r="BAF2" s="43"/>
      <c r="BAG2" s="43"/>
      <c r="BAH2" s="43"/>
      <c r="BAI2" s="43"/>
      <c r="BAJ2" s="43"/>
      <c r="BAK2" s="43"/>
      <c r="BAL2" s="43"/>
      <c r="BAM2" s="43"/>
      <c r="BAN2" s="43"/>
      <c r="BAO2" s="43"/>
      <c r="BAP2" s="43"/>
      <c r="BAQ2" s="43"/>
      <c r="BAR2" s="43"/>
      <c r="BAS2" s="43"/>
      <c r="BAT2" s="43"/>
      <c r="BAU2" s="43"/>
      <c r="BAV2" s="43"/>
      <c r="BAW2" s="43"/>
      <c r="BAX2" s="43"/>
      <c r="BAY2" s="43"/>
      <c r="BAZ2" s="43"/>
      <c r="BBA2" s="43"/>
      <c r="BBB2" s="43"/>
      <c r="BBC2" s="43"/>
      <c r="BBD2" s="43"/>
      <c r="BBE2" s="43"/>
      <c r="BBF2" s="43"/>
      <c r="BBG2" s="43"/>
      <c r="BBH2" s="43"/>
      <c r="BBI2" s="43"/>
      <c r="BBJ2" s="43"/>
      <c r="BBK2" s="43"/>
      <c r="BBL2" s="43"/>
      <c r="BBM2" s="43"/>
      <c r="BBN2" s="43"/>
      <c r="BBO2" s="43"/>
      <c r="BBP2" s="43"/>
      <c r="BBQ2" s="43"/>
      <c r="BBR2" s="43"/>
      <c r="BBS2" s="43"/>
      <c r="BBT2" s="43"/>
      <c r="BBU2" s="43"/>
      <c r="BBV2" s="43"/>
      <c r="BBW2" s="43"/>
      <c r="BBX2" s="43"/>
      <c r="BBY2" s="43"/>
      <c r="BBZ2" s="43"/>
      <c r="BCA2" s="43"/>
      <c r="BCB2" s="43"/>
      <c r="BCC2" s="43"/>
      <c r="BCD2" s="43"/>
      <c r="BCE2" s="43"/>
      <c r="BCF2" s="43"/>
      <c r="BCG2" s="43"/>
      <c r="BCH2" s="43"/>
      <c r="BCI2" s="43"/>
      <c r="BCJ2" s="43"/>
      <c r="BCK2" s="43"/>
      <c r="BCL2" s="43"/>
      <c r="BCM2" s="43"/>
      <c r="BCN2" s="43"/>
      <c r="BCO2" s="43"/>
      <c r="BCP2" s="43"/>
      <c r="BCQ2" s="43"/>
      <c r="BCR2" s="43"/>
      <c r="BCS2" s="43"/>
      <c r="BCT2" s="43"/>
      <c r="BCU2" s="43"/>
      <c r="BCV2" s="43"/>
      <c r="BCW2" s="43"/>
      <c r="BCX2" s="43"/>
      <c r="BCY2" s="43"/>
      <c r="BCZ2" s="43"/>
      <c r="BDA2" s="43"/>
      <c r="BDB2" s="43"/>
      <c r="BDC2" s="43"/>
      <c r="BDD2" s="43"/>
      <c r="BDE2" s="43"/>
      <c r="BDF2" s="43"/>
      <c r="BDG2" s="43"/>
      <c r="BDH2" s="43"/>
      <c r="BDI2" s="43"/>
      <c r="BDJ2" s="43"/>
      <c r="BDK2" s="43"/>
      <c r="BDL2" s="43"/>
      <c r="BDM2" s="43"/>
      <c r="BDN2" s="43"/>
      <c r="BDO2" s="43"/>
      <c r="BDP2" s="43"/>
      <c r="BDQ2" s="43"/>
      <c r="BDR2" s="43"/>
      <c r="BDS2" s="43"/>
      <c r="BDT2" s="43"/>
      <c r="BDU2" s="43"/>
      <c r="BDV2" s="43"/>
      <c r="BDW2" s="43"/>
      <c r="BDX2" s="43"/>
      <c r="BDY2" s="43"/>
      <c r="BDZ2" s="43"/>
      <c r="BEA2" s="43"/>
      <c r="BEB2" s="43"/>
      <c r="BEC2" s="43"/>
      <c r="BED2" s="43"/>
      <c r="BEE2" s="43"/>
      <c r="BEF2" s="43"/>
      <c r="BEG2" s="43"/>
      <c r="BEH2" s="43"/>
      <c r="BEI2" s="43"/>
      <c r="BEJ2" s="43"/>
      <c r="BEK2" s="43"/>
      <c r="BEL2" s="43"/>
      <c r="BEM2" s="43"/>
      <c r="BEN2" s="43"/>
      <c r="BEO2" s="43"/>
      <c r="BEP2" s="43"/>
      <c r="BEQ2" s="43"/>
      <c r="BER2" s="43"/>
      <c r="BES2" s="43"/>
      <c r="BET2" s="43"/>
      <c r="BEU2" s="43"/>
      <c r="BEV2" s="43"/>
      <c r="BEW2" s="43"/>
      <c r="BEX2" s="43"/>
      <c r="BEY2" s="43"/>
      <c r="BEZ2" s="43"/>
      <c r="BFA2" s="43"/>
      <c r="BFB2" s="43"/>
      <c r="BFC2" s="43"/>
      <c r="BFD2" s="43"/>
      <c r="BFE2" s="43"/>
      <c r="BFF2" s="43"/>
      <c r="BFG2" s="43"/>
      <c r="BFH2" s="43"/>
      <c r="BFI2" s="43"/>
      <c r="BFJ2" s="43"/>
      <c r="BFK2" s="43"/>
      <c r="BFL2" s="43"/>
      <c r="BFM2" s="43"/>
      <c r="BFN2" s="43"/>
      <c r="BFO2" s="43"/>
      <c r="BFP2" s="43"/>
      <c r="BFQ2" s="43"/>
      <c r="BFR2" s="43"/>
      <c r="BFS2" s="43"/>
      <c r="BFT2" s="43"/>
      <c r="BFU2" s="43"/>
      <c r="BFV2" s="43"/>
      <c r="BFW2" s="43"/>
      <c r="BFX2" s="43"/>
      <c r="BFY2" s="43"/>
      <c r="BFZ2" s="43"/>
      <c r="BGA2" s="43"/>
      <c r="BGB2" s="43"/>
      <c r="BGC2" s="43"/>
      <c r="BGD2" s="43"/>
      <c r="BGE2" s="43"/>
      <c r="BGF2" s="43"/>
      <c r="BGG2" s="43"/>
      <c r="BGH2" s="43"/>
      <c r="BGI2" s="43"/>
      <c r="BGJ2" s="43"/>
      <c r="BGK2" s="43"/>
      <c r="BGL2" s="43"/>
      <c r="BGM2" s="43"/>
      <c r="BGN2" s="43"/>
      <c r="BGO2" s="43"/>
      <c r="BGP2" s="43"/>
      <c r="BGQ2" s="43"/>
      <c r="BGR2" s="43"/>
      <c r="BGS2" s="43"/>
      <c r="BGT2" s="43"/>
      <c r="BGU2" s="43"/>
      <c r="BGV2" s="43"/>
      <c r="BGW2" s="43"/>
      <c r="BGX2" s="43"/>
      <c r="BGY2" s="43"/>
      <c r="BGZ2" s="43"/>
      <c r="BHA2" s="43"/>
      <c r="BHB2" s="43"/>
      <c r="BHC2" s="43"/>
      <c r="BHD2" s="43"/>
      <c r="BHE2" s="43"/>
      <c r="BHF2" s="43"/>
      <c r="BHG2" s="43"/>
      <c r="BHH2" s="43"/>
      <c r="BHI2" s="43"/>
      <c r="BHJ2" s="43"/>
      <c r="BHK2" s="43"/>
      <c r="BHL2" s="43"/>
      <c r="BHM2" s="43"/>
      <c r="BHN2" s="43"/>
      <c r="BHO2" s="43"/>
      <c r="BHP2" s="43"/>
      <c r="BHQ2" s="43"/>
      <c r="BHR2" s="43"/>
      <c r="BHS2" s="43"/>
      <c r="BHT2" s="43"/>
      <c r="BHU2" s="43"/>
      <c r="BHV2" s="43"/>
      <c r="BHW2" s="43"/>
      <c r="BHX2" s="43"/>
      <c r="BHY2" s="43"/>
      <c r="BHZ2" s="43"/>
      <c r="BIA2" s="43"/>
      <c r="BIB2" s="43"/>
      <c r="BIC2" s="43"/>
      <c r="BID2" s="43"/>
      <c r="BIE2" s="43"/>
      <c r="BIF2" s="43"/>
      <c r="BIG2" s="43"/>
      <c r="BIH2" s="43"/>
      <c r="BII2" s="43"/>
      <c r="BIJ2" s="43"/>
      <c r="BIK2" s="43"/>
      <c r="BIL2" s="43"/>
      <c r="BIM2" s="43"/>
      <c r="BIN2" s="43"/>
      <c r="BIO2" s="43"/>
      <c r="BIP2" s="43"/>
      <c r="BIQ2" s="43"/>
      <c r="BIR2" s="43"/>
      <c r="BIS2" s="43"/>
      <c r="BIT2" s="43"/>
      <c r="BIU2" s="43"/>
      <c r="BIV2" s="43"/>
      <c r="BIW2" s="43"/>
      <c r="BIX2" s="43"/>
      <c r="BIY2" s="43"/>
      <c r="BIZ2" s="43"/>
      <c r="BJA2" s="43"/>
      <c r="BJB2" s="43"/>
      <c r="BJC2" s="43"/>
      <c r="BJD2" s="43"/>
      <c r="BJE2" s="43"/>
      <c r="BJF2" s="43"/>
      <c r="BJG2" s="43"/>
      <c r="BJH2" s="43"/>
      <c r="BJI2" s="43"/>
      <c r="BJJ2" s="43"/>
      <c r="BJK2" s="43"/>
      <c r="BJL2" s="43"/>
      <c r="BJM2" s="43"/>
      <c r="BJN2" s="43"/>
      <c r="BJO2" s="43"/>
      <c r="BJP2" s="43"/>
      <c r="BJQ2" s="43"/>
      <c r="BJR2" s="43"/>
      <c r="BJS2" s="43"/>
      <c r="BJT2" s="43"/>
      <c r="BJU2" s="43"/>
      <c r="BJV2" s="43"/>
      <c r="BJW2" s="43"/>
      <c r="BJX2" s="43"/>
      <c r="BJY2" s="43"/>
      <c r="BJZ2" s="43"/>
      <c r="BKA2" s="43"/>
      <c r="BKB2" s="43"/>
      <c r="BKC2" s="43"/>
      <c r="BKD2" s="43"/>
      <c r="BKE2" s="43"/>
      <c r="BKF2" s="43"/>
      <c r="BKG2" s="43"/>
      <c r="BKH2" s="43"/>
      <c r="BKI2" s="43"/>
      <c r="BKJ2" s="43"/>
      <c r="BKK2" s="43"/>
      <c r="BKL2" s="43"/>
      <c r="BKM2" s="43"/>
      <c r="BKN2" s="43"/>
      <c r="BKO2" s="43"/>
      <c r="BKP2" s="43"/>
      <c r="BKQ2" s="43"/>
      <c r="BKR2" s="43"/>
      <c r="BKS2" s="43"/>
      <c r="BKT2" s="43"/>
      <c r="BKU2" s="43"/>
      <c r="BKV2" s="43"/>
      <c r="BKW2" s="43"/>
      <c r="BKX2" s="43"/>
      <c r="BKY2" s="43"/>
      <c r="BKZ2" s="43"/>
      <c r="BLA2" s="43"/>
      <c r="BLB2" s="43"/>
      <c r="BLC2" s="43"/>
      <c r="BLD2" s="43"/>
      <c r="BLE2" s="43"/>
      <c r="BLF2" s="43"/>
      <c r="BLG2" s="43"/>
      <c r="BLH2" s="43"/>
      <c r="BLI2" s="43"/>
      <c r="BLJ2" s="43"/>
      <c r="BLK2" s="43"/>
      <c r="BLL2" s="43"/>
      <c r="BLM2" s="43"/>
      <c r="BLN2" s="43"/>
      <c r="BLO2" s="43"/>
      <c r="BLP2" s="43"/>
      <c r="BLQ2" s="43"/>
      <c r="BLR2" s="43"/>
      <c r="BLS2" s="43"/>
      <c r="BLT2" s="43"/>
      <c r="BLU2" s="43"/>
      <c r="BLV2" s="43"/>
      <c r="BLW2" s="43"/>
      <c r="BLX2" s="43"/>
      <c r="BLY2" s="43"/>
      <c r="BLZ2" s="43"/>
      <c r="BMA2" s="43"/>
      <c r="BMB2" s="43"/>
      <c r="BMC2" s="43"/>
      <c r="BMD2" s="43"/>
      <c r="BME2" s="43"/>
      <c r="BMF2" s="43"/>
      <c r="BMG2" s="43"/>
      <c r="BMH2" s="43"/>
      <c r="BMI2" s="43"/>
      <c r="BMJ2" s="43"/>
      <c r="BMK2" s="43"/>
      <c r="BML2" s="43"/>
      <c r="BMM2" s="43"/>
      <c r="BMN2" s="43"/>
      <c r="BMO2" s="43"/>
      <c r="BMP2" s="43"/>
      <c r="BMQ2" s="43"/>
      <c r="BMR2" s="43"/>
      <c r="BMS2" s="43"/>
      <c r="BMT2" s="43"/>
      <c r="BMU2" s="43"/>
      <c r="BMV2" s="43"/>
      <c r="BMW2" s="43"/>
      <c r="BMX2" s="43"/>
      <c r="BMY2" s="43"/>
      <c r="BMZ2" s="43"/>
      <c r="BNA2" s="43"/>
      <c r="BNB2" s="43"/>
      <c r="BNC2" s="43"/>
      <c r="BND2" s="43"/>
      <c r="BNE2" s="43"/>
      <c r="BNF2" s="43"/>
      <c r="BNG2" s="43"/>
      <c r="BNH2" s="43"/>
      <c r="BNI2" s="43"/>
      <c r="BNJ2" s="43"/>
      <c r="BNK2" s="43"/>
      <c r="BNL2" s="43"/>
      <c r="BNM2" s="43"/>
      <c r="BNN2" s="43"/>
      <c r="BNO2" s="43"/>
      <c r="BNP2" s="43"/>
      <c r="BNQ2" s="43"/>
      <c r="BNR2" s="43"/>
      <c r="BNS2" s="43"/>
      <c r="BNT2" s="43"/>
      <c r="BNU2" s="43"/>
      <c r="BNV2" s="43"/>
      <c r="BNW2" s="43"/>
      <c r="BNX2" s="43"/>
      <c r="BNY2" s="43"/>
      <c r="BNZ2" s="43"/>
      <c r="BOA2" s="43"/>
      <c r="BOB2" s="43"/>
      <c r="BOC2" s="43"/>
      <c r="BOD2" s="43"/>
      <c r="BOE2" s="43"/>
      <c r="BOF2" s="43"/>
      <c r="BOG2" s="43"/>
      <c r="BOH2" s="43"/>
      <c r="BOI2" s="43"/>
      <c r="BOJ2" s="43"/>
      <c r="BOK2" s="43"/>
      <c r="BOL2" s="43"/>
      <c r="BOM2" s="43"/>
      <c r="BON2" s="43"/>
      <c r="BOO2" s="43"/>
      <c r="BOP2" s="43"/>
      <c r="BOQ2" s="43"/>
      <c r="BOR2" s="43"/>
      <c r="BOS2" s="43"/>
      <c r="BOT2" s="43"/>
      <c r="BOU2" s="43"/>
      <c r="BOV2" s="43"/>
      <c r="BOW2" s="43"/>
      <c r="BOX2" s="43"/>
      <c r="BOY2" s="43"/>
      <c r="BOZ2" s="43"/>
      <c r="BPA2" s="43"/>
      <c r="BPB2" s="43"/>
      <c r="BPC2" s="43"/>
      <c r="BPD2" s="43"/>
      <c r="BPE2" s="43"/>
      <c r="BPF2" s="43"/>
      <c r="BPG2" s="43"/>
      <c r="BPH2" s="43"/>
      <c r="BPI2" s="43"/>
      <c r="BPJ2" s="43"/>
      <c r="BPK2" s="43"/>
      <c r="BPL2" s="43"/>
      <c r="BPM2" s="43"/>
      <c r="BPN2" s="43"/>
      <c r="BPO2" s="43"/>
      <c r="BPP2" s="43"/>
      <c r="BPQ2" s="43"/>
      <c r="BPR2" s="43"/>
      <c r="BPS2" s="43"/>
      <c r="BPT2" s="43"/>
      <c r="BPU2" s="43"/>
      <c r="BPV2" s="43"/>
      <c r="BPW2" s="43"/>
      <c r="BPX2" s="43"/>
      <c r="BPY2" s="43"/>
      <c r="BPZ2" s="43"/>
      <c r="BQA2" s="43"/>
      <c r="BQB2" s="43"/>
      <c r="BQC2" s="43"/>
      <c r="BQD2" s="43"/>
      <c r="BQE2" s="43"/>
      <c r="BQF2" s="43"/>
      <c r="BQG2" s="43"/>
      <c r="BQH2" s="43"/>
      <c r="BQI2" s="43"/>
      <c r="BQJ2" s="43"/>
      <c r="BQK2" s="43"/>
      <c r="BQL2" s="43"/>
      <c r="BQM2" s="43"/>
      <c r="BQN2" s="43"/>
      <c r="BQO2" s="43"/>
      <c r="BQP2" s="43"/>
      <c r="BQQ2" s="43"/>
      <c r="BQR2" s="43"/>
      <c r="BQS2" s="43"/>
      <c r="BQT2" s="43"/>
      <c r="BQU2" s="43"/>
      <c r="BQV2" s="43"/>
      <c r="BQW2" s="43"/>
      <c r="BQX2" s="43"/>
      <c r="BQY2" s="43"/>
      <c r="BQZ2" s="43"/>
      <c r="BRA2" s="43"/>
      <c r="BRB2" s="43"/>
      <c r="BRC2" s="43"/>
      <c r="BRD2" s="43"/>
      <c r="BRE2" s="43"/>
      <c r="BRF2" s="43"/>
      <c r="BRG2" s="43"/>
      <c r="BRH2" s="43"/>
      <c r="BRI2" s="43"/>
      <c r="BRJ2" s="43"/>
      <c r="BRK2" s="43"/>
      <c r="BRL2" s="43"/>
      <c r="BRM2" s="43"/>
      <c r="BRN2" s="43"/>
      <c r="BRO2" s="43"/>
      <c r="BRP2" s="43"/>
      <c r="BRQ2" s="43"/>
      <c r="BRR2" s="43"/>
      <c r="BRS2" s="43"/>
      <c r="BRT2" s="43"/>
      <c r="BRU2" s="43"/>
      <c r="BRV2" s="43"/>
      <c r="BRW2" s="43"/>
      <c r="BRX2" s="43"/>
      <c r="BRY2" s="43"/>
      <c r="BRZ2" s="43"/>
      <c r="BSA2" s="43"/>
      <c r="BSB2" s="43"/>
      <c r="BSC2" s="43"/>
      <c r="BSD2" s="43"/>
      <c r="BSE2" s="43"/>
      <c r="BSF2" s="43"/>
      <c r="BSG2" s="43"/>
      <c r="BSH2" s="43"/>
      <c r="BSI2" s="43"/>
      <c r="BSJ2" s="43"/>
      <c r="BSK2" s="43"/>
      <c r="BSL2" s="43"/>
      <c r="BSM2" s="43"/>
      <c r="BSN2" s="43"/>
      <c r="BSO2" s="43"/>
      <c r="BSP2" s="43"/>
      <c r="BSQ2" s="43"/>
      <c r="BSR2" s="43"/>
      <c r="BSS2" s="43"/>
      <c r="BST2" s="43"/>
      <c r="BSU2" s="43"/>
      <c r="BSV2" s="43"/>
      <c r="BSW2" s="43"/>
      <c r="BSX2" s="43"/>
      <c r="BSY2" s="43"/>
      <c r="BSZ2" s="43"/>
      <c r="BTA2" s="43"/>
      <c r="BTB2" s="43"/>
      <c r="BTC2" s="43"/>
      <c r="BTD2" s="43"/>
      <c r="BTE2" s="43"/>
      <c r="BTF2" s="43"/>
      <c r="BTG2" s="43"/>
      <c r="BTH2" s="43"/>
      <c r="BTI2" s="43"/>
      <c r="BTJ2" s="43"/>
      <c r="BTK2" s="43"/>
      <c r="BTL2" s="43"/>
      <c r="BTM2" s="43"/>
      <c r="BTN2" s="43"/>
      <c r="BTO2" s="43"/>
      <c r="BTP2" s="43"/>
      <c r="BTQ2" s="43"/>
      <c r="BTR2" s="43"/>
      <c r="BTS2" s="43"/>
      <c r="BTT2" s="43"/>
      <c r="BTU2" s="43"/>
      <c r="BTV2" s="43"/>
      <c r="BTW2" s="43"/>
      <c r="BTX2" s="43"/>
      <c r="BTY2" s="43"/>
      <c r="BTZ2" s="43"/>
      <c r="BUA2" s="43"/>
      <c r="BUB2" s="43"/>
      <c r="BUC2" s="43"/>
      <c r="BUD2" s="43"/>
      <c r="BUE2" s="43"/>
      <c r="BUF2" s="43"/>
      <c r="BUG2" s="43"/>
      <c r="BUH2" s="43"/>
      <c r="BUI2" s="43"/>
      <c r="BUJ2" s="43"/>
      <c r="BUK2" s="43"/>
      <c r="BUL2" s="43"/>
      <c r="BUM2" s="43"/>
      <c r="BUN2" s="43"/>
      <c r="BUO2" s="43"/>
      <c r="BUP2" s="43"/>
      <c r="BUQ2" s="43"/>
      <c r="BUR2" s="43"/>
      <c r="BUS2" s="43"/>
      <c r="BUT2" s="43"/>
      <c r="BUU2" s="43"/>
      <c r="BUV2" s="43"/>
      <c r="BUW2" s="43"/>
      <c r="BUX2" s="43"/>
      <c r="BUY2" s="43"/>
      <c r="BUZ2" s="43"/>
      <c r="BVA2" s="43"/>
      <c r="BVB2" s="43"/>
      <c r="BVC2" s="43"/>
      <c r="BVD2" s="43"/>
      <c r="BVE2" s="43"/>
      <c r="BVF2" s="43"/>
      <c r="BVG2" s="43"/>
      <c r="BVH2" s="43"/>
      <c r="BVI2" s="43"/>
      <c r="BVJ2" s="43"/>
      <c r="BVK2" s="43"/>
      <c r="BVL2" s="43"/>
      <c r="BVM2" s="43"/>
      <c r="BVN2" s="43"/>
      <c r="BVO2" s="43"/>
      <c r="BVP2" s="43"/>
      <c r="BVQ2" s="43"/>
      <c r="BVR2" s="43"/>
      <c r="BVS2" s="43"/>
      <c r="BVT2" s="43"/>
      <c r="BVU2" s="43"/>
      <c r="BVV2" s="43"/>
      <c r="BVW2" s="43"/>
      <c r="BVX2" s="43"/>
      <c r="BVY2" s="43"/>
      <c r="BVZ2" s="43"/>
      <c r="BWA2" s="43"/>
      <c r="BWB2" s="43"/>
      <c r="BWC2" s="43"/>
      <c r="BWD2" s="43"/>
      <c r="BWE2" s="43"/>
      <c r="BWF2" s="43"/>
      <c r="BWG2" s="43"/>
      <c r="BWH2" s="43"/>
      <c r="BWI2" s="43"/>
      <c r="BWJ2" s="43"/>
      <c r="BWK2" s="43"/>
      <c r="BWL2" s="43"/>
      <c r="BWM2" s="43"/>
      <c r="BWN2" s="43"/>
      <c r="BWO2" s="43"/>
      <c r="BWP2" s="43"/>
      <c r="BWQ2" s="43"/>
      <c r="BWR2" s="43"/>
      <c r="BWS2" s="43"/>
      <c r="BWT2" s="43"/>
      <c r="BWU2" s="43"/>
      <c r="BWV2" s="43"/>
      <c r="BWW2" s="43"/>
      <c r="BWX2" s="43"/>
      <c r="BWY2" s="43"/>
      <c r="BWZ2" s="43"/>
      <c r="BXA2" s="43"/>
      <c r="BXB2" s="43"/>
      <c r="BXC2" s="43"/>
      <c r="BXD2" s="43"/>
      <c r="BXE2" s="43"/>
      <c r="BXF2" s="43"/>
      <c r="BXG2" s="43"/>
      <c r="BXH2" s="43"/>
      <c r="BXI2" s="43"/>
      <c r="BXJ2" s="43"/>
      <c r="BXK2" s="43"/>
      <c r="BXL2" s="43"/>
      <c r="BXM2" s="43"/>
      <c r="BXN2" s="43"/>
      <c r="BXO2" s="43"/>
      <c r="BXP2" s="43"/>
      <c r="BXQ2" s="43"/>
      <c r="BXR2" s="43"/>
      <c r="BXS2" s="43"/>
      <c r="BXT2" s="43"/>
      <c r="BXU2" s="43"/>
      <c r="BXV2" s="43"/>
      <c r="BXW2" s="43"/>
      <c r="BXX2" s="43"/>
      <c r="BXY2" s="43"/>
      <c r="BXZ2" s="43"/>
      <c r="BYA2" s="43"/>
      <c r="BYB2" s="43"/>
      <c r="BYC2" s="43"/>
      <c r="BYD2" s="43"/>
      <c r="BYE2" s="43"/>
      <c r="BYF2" s="43"/>
      <c r="BYG2" s="43"/>
      <c r="BYH2" s="43"/>
      <c r="BYI2" s="43"/>
      <c r="BYJ2" s="43"/>
      <c r="BYK2" s="43"/>
      <c r="BYL2" s="43"/>
      <c r="BYM2" s="43"/>
      <c r="BYN2" s="43"/>
      <c r="BYO2" s="43"/>
      <c r="BYP2" s="43"/>
      <c r="BYQ2" s="43"/>
      <c r="BYR2" s="43"/>
      <c r="BYS2" s="43"/>
      <c r="BYT2" s="43"/>
      <c r="BYU2" s="43"/>
      <c r="BYV2" s="43"/>
      <c r="BYW2" s="43"/>
      <c r="BYX2" s="43"/>
      <c r="BYY2" s="43"/>
      <c r="BYZ2" s="43"/>
      <c r="BZA2" s="43"/>
      <c r="BZB2" s="43"/>
      <c r="BZC2" s="43"/>
      <c r="BZD2" s="43"/>
      <c r="BZE2" s="43"/>
      <c r="BZF2" s="43"/>
      <c r="BZG2" s="43"/>
      <c r="BZH2" s="43"/>
      <c r="BZI2" s="43"/>
      <c r="BZJ2" s="43"/>
      <c r="BZK2" s="43"/>
      <c r="BZL2" s="43"/>
      <c r="BZM2" s="43"/>
      <c r="BZN2" s="43"/>
      <c r="BZO2" s="43"/>
      <c r="BZP2" s="43"/>
      <c r="BZQ2" s="43"/>
      <c r="BZR2" s="43"/>
      <c r="BZS2" s="43"/>
      <c r="BZT2" s="43"/>
      <c r="BZU2" s="43"/>
      <c r="BZV2" s="43"/>
      <c r="BZW2" s="43"/>
      <c r="BZX2" s="43"/>
      <c r="BZY2" s="43"/>
      <c r="BZZ2" s="43"/>
      <c r="CAA2" s="43"/>
      <c r="CAB2" s="43"/>
      <c r="CAC2" s="43"/>
      <c r="CAD2" s="43"/>
      <c r="CAE2" s="43"/>
      <c r="CAF2" s="43"/>
      <c r="CAG2" s="43"/>
      <c r="CAH2" s="43"/>
      <c r="CAI2" s="43"/>
      <c r="CAJ2" s="43"/>
      <c r="CAK2" s="43"/>
      <c r="CAL2" s="43"/>
      <c r="CAM2" s="43"/>
      <c r="CAN2" s="43"/>
      <c r="CAO2" s="43"/>
      <c r="CAP2" s="43"/>
      <c r="CAQ2" s="43"/>
      <c r="CAR2" s="43"/>
      <c r="CAS2" s="43"/>
      <c r="CAT2" s="43"/>
      <c r="CAU2" s="43"/>
      <c r="CAV2" s="43"/>
      <c r="CAW2" s="43"/>
      <c r="CAX2" s="43"/>
      <c r="CAY2" s="43"/>
      <c r="CAZ2" s="43"/>
      <c r="CBA2" s="43"/>
      <c r="CBB2" s="43"/>
      <c r="CBC2" s="43"/>
      <c r="CBD2" s="43"/>
      <c r="CBE2" s="43"/>
      <c r="CBF2" s="43"/>
      <c r="CBG2" s="43"/>
      <c r="CBH2" s="43"/>
      <c r="CBI2" s="43"/>
      <c r="CBJ2" s="43"/>
      <c r="CBK2" s="43"/>
      <c r="CBL2" s="43"/>
      <c r="CBM2" s="43"/>
      <c r="CBN2" s="43"/>
      <c r="CBO2" s="43"/>
      <c r="CBP2" s="43"/>
      <c r="CBQ2" s="43"/>
      <c r="CBR2" s="43"/>
      <c r="CBS2" s="43"/>
      <c r="CBT2" s="43"/>
      <c r="CBU2" s="43"/>
      <c r="CBV2" s="43"/>
      <c r="CBW2" s="43"/>
      <c r="CBX2" s="43"/>
      <c r="CBY2" s="43"/>
      <c r="CBZ2" s="43"/>
      <c r="CCA2" s="43"/>
      <c r="CCB2" s="43"/>
      <c r="CCC2" s="43"/>
      <c r="CCD2" s="43"/>
      <c r="CCE2" s="43"/>
      <c r="CCF2" s="43"/>
      <c r="CCG2" s="43"/>
      <c r="CCH2" s="43"/>
      <c r="CCI2" s="43"/>
      <c r="CCJ2" s="43"/>
      <c r="CCK2" s="43"/>
      <c r="CCL2" s="43"/>
      <c r="CCM2" s="43"/>
      <c r="CCN2" s="43"/>
      <c r="CCO2" s="43"/>
      <c r="CCP2" s="43"/>
      <c r="CCQ2" s="43"/>
      <c r="CCR2" s="43"/>
      <c r="CCS2" s="43"/>
      <c r="CCT2" s="43"/>
      <c r="CCU2" s="43"/>
      <c r="CCV2" s="43"/>
      <c r="CCW2" s="43"/>
      <c r="CCX2" s="43"/>
      <c r="CCY2" s="43"/>
      <c r="CCZ2" s="43"/>
      <c r="CDA2" s="43"/>
      <c r="CDB2" s="43"/>
      <c r="CDC2" s="43"/>
      <c r="CDD2" s="43"/>
      <c r="CDE2" s="43"/>
      <c r="CDF2" s="43"/>
      <c r="CDG2" s="43"/>
      <c r="CDH2" s="43"/>
      <c r="CDI2" s="43"/>
      <c r="CDJ2" s="43"/>
      <c r="CDK2" s="43"/>
      <c r="CDL2" s="43"/>
      <c r="CDM2" s="43"/>
      <c r="CDN2" s="43"/>
      <c r="CDO2" s="43"/>
      <c r="CDP2" s="43"/>
      <c r="CDQ2" s="43"/>
      <c r="CDR2" s="43"/>
      <c r="CDS2" s="43"/>
      <c r="CDT2" s="43"/>
      <c r="CDU2" s="43"/>
      <c r="CDV2" s="43"/>
      <c r="CDW2" s="43"/>
      <c r="CDX2" s="43"/>
      <c r="CDY2" s="43"/>
      <c r="CDZ2" s="43"/>
      <c r="CEA2" s="43"/>
      <c r="CEB2" s="43"/>
      <c r="CEC2" s="43"/>
      <c r="CED2" s="43"/>
      <c r="CEE2" s="43"/>
      <c r="CEF2" s="43"/>
      <c r="CEG2" s="43"/>
      <c r="CEH2" s="43"/>
      <c r="CEI2" s="43"/>
      <c r="CEJ2" s="43"/>
      <c r="CEK2" s="43"/>
      <c r="CEL2" s="43"/>
      <c r="CEM2" s="43"/>
      <c r="CEN2" s="43"/>
      <c r="CEO2" s="43"/>
      <c r="CEP2" s="43"/>
      <c r="CEQ2" s="43"/>
      <c r="CER2" s="43"/>
      <c r="CES2" s="43"/>
      <c r="CET2" s="43"/>
      <c r="CEU2" s="43"/>
      <c r="CEV2" s="43"/>
      <c r="CEW2" s="43"/>
      <c r="CEX2" s="43"/>
      <c r="CEY2" s="43"/>
      <c r="CEZ2" s="43"/>
      <c r="CFA2" s="43"/>
      <c r="CFB2" s="43"/>
      <c r="CFC2" s="43"/>
      <c r="CFD2" s="43"/>
      <c r="CFE2" s="43"/>
      <c r="CFF2" s="43"/>
      <c r="CFG2" s="43"/>
      <c r="CFH2" s="43"/>
      <c r="CFI2" s="43"/>
      <c r="CFJ2" s="43"/>
      <c r="CFK2" s="43"/>
      <c r="CFL2" s="43"/>
      <c r="CFM2" s="43"/>
      <c r="CFN2" s="43"/>
      <c r="CFO2" s="43"/>
      <c r="CFP2" s="43"/>
      <c r="CFQ2" s="43"/>
      <c r="CFR2" s="43"/>
      <c r="CFS2" s="43"/>
      <c r="CFT2" s="43"/>
      <c r="CFU2" s="43"/>
      <c r="CFV2" s="43"/>
      <c r="CFW2" s="43"/>
      <c r="CFX2" s="43"/>
      <c r="CFY2" s="43"/>
      <c r="CFZ2" s="43"/>
      <c r="CGA2" s="43"/>
      <c r="CGB2" s="43"/>
      <c r="CGC2" s="43"/>
      <c r="CGD2" s="43"/>
      <c r="CGE2" s="43"/>
      <c r="CGF2" s="43"/>
      <c r="CGG2" s="43"/>
      <c r="CGH2" s="43"/>
      <c r="CGI2" s="43"/>
      <c r="CGJ2" s="43"/>
      <c r="CGK2" s="43"/>
      <c r="CGL2" s="43"/>
      <c r="CGM2" s="43"/>
      <c r="CGN2" s="43"/>
      <c r="CGO2" s="43"/>
      <c r="CGP2" s="43"/>
      <c r="CGQ2" s="43"/>
      <c r="CGR2" s="43"/>
      <c r="CGS2" s="43"/>
      <c r="CGT2" s="43"/>
      <c r="CGU2" s="43"/>
      <c r="CGV2" s="43"/>
      <c r="CGW2" s="43"/>
      <c r="CGX2" s="43"/>
      <c r="CGY2" s="43"/>
      <c r="CGZ2" s="43"/>
      <c r="CHA2" s="43"/>
      <c r="CHB2" s="43"/>
      <c r="CHC2" s="43"/>
      <c r="CHD2" s="43"/>
      <c r="CHE2" s="43"/>
      <c r="CHF2" s="43"/>
      <c r="CHG2" s="43"/>
      <c r="CHH2" s="43"/>
      <c r="CHI2" s="43"/>
      <c r="CHJ2" s="43"/>
      <c r="CHK2" s="43"/>
      <c r="CHL2" s="43"/>
      <c r="CHM2" s="43"/>
      <c r="CHN2" s="43"/>
      <c r="CHO2" s="43"/>
      <c r="CHP2" s="43"/>
      <c r="CHQ2" s="43"/>
      <c r="CHR2" s="43"/>
      <c r="CHS2" s="43"/>
      <c r="CHT2" s="43"/>
      <c r="CHU2" s="43"/>
      <c r="CHV2" s="43"/>
      <c r="CHW2" s="43"/>
      <c r="CHX2" s="43"/>
      <c r="CHY2" s="43"/>
      <c r="CHZ2" s="43"/>
      <c r="CIA2" s="43"/>
      <c r="CIB2" s="43"/>
      <c r="CIC2" s="43"/>
      <c r="CID2" s="43"/>
      <c r="CIE2" s="43"/>
      <c r="CIF2" s="43"/>
      <c r="CIG2" s="43"/>
      <c r="CIH2" s="43"/>
      <c r="CII2" s="43"/>
      <c r="CIJ2" s="43"/>
      <c r="CIK2" s="43"/>
      <c r="CIL2" s="43"/>
      <c r="CIM2" s="43"/>
      <c r="CIN2" s="43"/>
      <c r="CIO2" s="43"/>
      <c r="CIP2" s="43"/>
      <c r="CIQ2" s="43"/>
      <c r="CIR2" s="43"/>
      <c r="CIS2" s="43"/>
      <c r="CIT2" s="43"/>
      <c r="CIU2" s="43"/>
      <c r="CIV2" s="43"/>
      <c r="CIW2" s="43"/>
      <c r="CIX2" s="43"/>
      <c r="CIY2" s="43"/>
      <c r="CIZ2" s="43"/>
      <c r="CJA2" s="43"/>
      <c r="CJB2" s="43"/>
      <c r="CJC2" s="43"/>
      <c r="CJD2" s="43"/>
      <c r="CJE2" s="43"/>
      <c r="CJF2" s="43"/>
      <c r="CJG2" s="43"/>
      <c r="CJH2" s="43"/>
      <c r="CJI2" s="43"/>
      <c r="CJJ2" s="43"/>
      <c r="CJK2" s="43"/>
      <c r="CJL2" s="43"/>
      <c r="CJM2" s="43"/>
      <c r="CJN2" s="43"/>
      <c r="CJO2" s="43"/>
      <c r="CJP2" s="43"/>
      <c r="CJQ2" s="43"/>
      <c r="CJR2" s="43"/>
      <c r="CJS2" s="43"/>
      <c r="CJT2" s="43"/>
      <c r="CJU2" s="43"/>
      <c r="CJV2" s="43"/>
      <c r="CJW2" s="43"/>
      <c r="CJX2" s="43"/>
      <c r="CJY2" s="43"/>
      <c r="CJZ2" s="43"/>
      <c r="CKA2" s="43"/>
      <c r="CKB2" s="43"/>
      <c r="CKC2" s="43"/>
      <c r="CKD2" s="43"/>
      <c r="CKE2" s="43"/>
      <c r="CKF2" s="43"/>
      <c r="CKG2" s="43"/>
      <c r="CKH2" s="43"/>
      <c r="CKI2" s="43"/>
      <c r="CKJ2" s="43"/>
      <c r="CKK2" s="43"/>
      <c r="CKL2" s="43"/>
      <c r="CKM2" s="43"/>
      <c r="CKN2" s="43"/>
      <c r="CKO2" s="43"/>
      <c r="CKP2" s="43"/>
      <c r="CKQ2" s="43"/>
      <c r="CKR2" s="43"/>
      <c r="CKS2" s="43"/>
      <c r="CKT2" s="43"/>
      <c r="CKU2" s="43"/>
      <c r="CKV2" s="43"/>
      <c r="CKW2" s="43"/>
      <c r="CKX2" s="43"/>
      <c r="CKY2" s="43"/>
      <c r="CKZ2" s="43"/>
      <c r="CLA2" s="43"/>
      <c r="CLB2" s="43"/>
      <c r="CLC2" s="43"/>
      <c r="CLD2" s="43"/>
      <c r="CLE2" s="43"/>
      <c r="CLF2" s="43"/>
      <c r="CLG2" s="43"/>
      <c r="CLH2" s="43"/>
      <c r="CLI2" s="43"/>
      <c r="CLJ2" s="43"/>
      <c r="CLK2" s="43"/>
      <c r="CLL2" s="43"/>
      <c r="CLM2" s="43"/>
      <c r="CLN2" s="43"/>
      <c r="CLO2" s="43"/>
      <c r="CLP2" s="43"/>
      <c r="CLQ2" s="43"/>
      <c r="CLR2" s="43"/>
      <c r="CLS2" s="43"/>
      <c r="CLT2" s="43"/>
      <c r="CLU2" s="43"/>
      <c r="CLV2" s="43"/>
      <c r="CLW2" s="43"/>
      <c r="CLX2" s="43"/>
      <c r="CLY2" s="43"/>
      <c r="CLZ2" s="43"/>
      <c r="CMA2" s="43"/>
      <c r="CMB2" s="43"/>
      <c r="CMC2" s="43"/>
      <c r="CMD2" s="43"/>
      <c r="CME2" s="43"/>
      <c r="CMF2" s="43"/>
      <c r="CMG2" s="43"/>
      <c r="CMH2" s="43"/>
      <c r="CMI2" s="43"/>
      <c r="CMJ2" s="43"/>
      <c r="CMK2" s="43"/>
      <c r="CML2" s="43"/>
      <c r="CMM2" s="43"/>
      <c r="CMN2" s="43"/>
      <c r="CMO2" s="43"/>
      <c r="CMP2" s="43"/>
      <c r="CMQ2" s="43"/>
      <c r="CMR2" s="43"/>
      <c r="CMS2" s="43"/>
      <c r="CMT2" s="43"/>
      <c r="CMU2" s="43"/>
      <c r="CMV2" s="43"/>
      <c r="CMW2" s="43"/>
      <c r="CMX2" s="43"/>
      <c r="CMY2" s="43"/>
      <c r="CMZ2" s="43"/>
      <c r="CNA2" s="43"/>
      <c r="CNB2" s="43"/>
      <c r="CNC2" s="43"/>
      <c r="CND2" s="43"/>
      <c r="CNE2" s="43"/>
      <c r="CNF2" s="43"/>
      <c r="CNG2" s="43"/>
      <c r="CNH2" s="43"/>
      <c r="CNI2" s="43"/>
      <c r="CNJ2" s="43"/>
      <c r="CNK2" s="43"/>
      <c r="CNL2" s="43"/>
      <c r="CNM2" s="43"/>
      <c r="CNN2" s="43"/>
      <c r="CNO2" s="43"/>
      <c r="CNP2" s="43"/>
      <c r="CNQ2" s="43"/>
      <c r="CNR2" s="43"/>
      <c r="CNS2" s="43"/>
      <c r="CNT2" s="43"/>
      <c r="CNU2" s="43"/>
      <c r="CNV2" s="43"/>
      <c r="CNW2" s="43"/>
      <c r="CNX2" s="43"/>
      <c r="CNY2" s="43"/>
      <c r="CNZ2" s="43"/>
      <c r="COA2" s="43"/>
      <c r="COB2" s="43"/>
      <c r="COC2" s="43"/>
      <c r="COD2" s="43"/>
      <c r="COE2" s="43"/>
      <c r="COF2" s="43"/>
      <c r="COG2" s="43"/>
      <c r="COH2" s="43"/>
      <c r="COI2" s="43"/>
      <c r="COJ2" s="43"/>
      <c r="COK2" s="43"/>
      <c r="COL2" s="43"/>
      <c r="COM2" s="43"/>
      <c r="CON2" s="43"/>
      <c r="COO2" s="43"/>
      <c r="COP2" s="43"/>
      <c r="COQ2" s="43"/>
      <c r="COR2" s="43"/>
      <c r="COS2" s="43"/>
      <c r="COT2" s="43"/>
      <c r="COU2" s="43"/>
      <c r="COV2" s="43"/>
      <c r="COW2" s="43"/>
      <c r="COX2" s="43"/>
      <c r="COY2" s="43"/>
      <c r="COZ2" s="43"/>
      <c r="CPA2" s="43"/>
      <c r="CPB2" s="43"/>
      <c r="CPC2" s="43"/>
      <c r="CPD2" s="43"/>
      <c r="CPE2" s="43"/>
      <c r="CPF2" s="43"/>
      <c r="CPG2" s="43"/>
      <c r="CPH2" s="43"/>
      <c r="CPI2" s="43"/>
      <c r="CPJ2" s="43"/>
      <c r="CPK2" s="43"/>
      <c r="CPL2" s="43"/>
      <c r="CPM2" s="43"/>
      <c r="CPN2" s="43"/>
      <c r="CPO2" s="43"/>
      <c r="CPP2" s="43"/>
      <c r="CPQ2" s="43"/>
      <c r="CPR2" s="43"/>
      <c r="CPS2" s="43"/>
      <c r="CPT2" s="43"/>
      <c r="CPU2" s="43"/>
      <c r="CPV2" s="43"/>
      <c r="CPW2" s="43"/>
      <c r="CPX2" s="43"/>
      <c r="CPY2" s="43"/>
      <c r="CPZ2" s="43"/>
      <c r="CQA2" s="43"/>
      <c r="CQB2" s="43"/>
      <c r="CQC2" s="43"/>
      <c r="CQD2" s="43"/>
      <c r="CQE2" s="43"/>
      <c r="CQF2" s="43"/>
      <c r="CQG2" s="43"/>
      <c r="CQH2" s="43"/>
      <c r="CQI2" s="43"/>
      <c r="CQJ2" s="43"/>
      <c r="CQK2" s="43"/>
      <c r="CQL2" s="43"/>
      <c r="CQM2" s="43"/>
      <c r="CQN2" s="43"/>
      <c r="CQO2" s="43"/>
      <c r="CQP2" s="43"/>
      <c r="CQQ2" s="43"/>
      <c r="CQR2" s="43"/>
      <c r="CQS2" s="43"/>
      <c r="CQT2" s="43"/>
      <c r="CQU2" s="43"/>
      <c r="CQV2" s="43"/>
      <c r="CQW2" s="43"/>
      <c r="CQX2" s="43"/>
      <c r="CQY2" s="43"/>
      <c r="CQZ2" s="43"/>
      <c r="CRA2" s="43"/>
      <c r="CRB2" s="43"/>
      <c r="CRC2" s="43"/>
      <c r="CRD2" s="43"/>
      <c r="CRE2" s="43"/>
      <c r="CRF2" s="43"/>
      <c r="CRG2" s="43"/>
      <c r="CRH2" s="43"/>
      <c r="CRI2" s="43"/>
      <c r="CRJ2" s="43"/>
      <c r="CRK2" s="43"/>
      <c r="CRL2" s="43"/>
      <c r="CRM2" s="43"/>
      <c r="CRN2" s="43"/>
      <c r="CRO2" s="43"/>
      <c r="CRP2" s="43"/>
      <c r="CRQ2" s="43"/>
      <c r="CRR2" s="43"/>
      <c r="CRS2" s="43"/>
      <c r="CRT2" s="43"/>
      <c r="CRU2" s="43"/>
      <c r="CRV2" s="43"/>
      <c r="CRW2" s="43"/>
      <c r="CRX2" s="43"/>
      <c r="CRY2" s="43"/>
      <c r="CRZ2" s="43"/>
      <c r="CSA2" s="43"/>
      <c r="CSB2" s="43"/>
      <c r="CSC2" s="43"/>
      <c r="CSD2" s="43"/>
      <c r="CSE2" s="43"/>
      <c r="CSF2" s="43"/>
      <c r="CSG2" s="43"/>
      <c r="CSH2" s="43"/>
      <c r="CSI2" s="43"/>
      <c r="CSJ2" s="43"/>
      <c r="CSK2" s="43"/>
      <c r="CSL2" s="43"/>
      <c r="CSM2" s="43"/>
      <c r="CSN2" s="43"/>
      <c r="CSO2" s="43"/>
      <c r="CSP2" s="43"/>
      <c r="CSQ2" s="43"/>
      <c r="CSR2" s="43"/>
      <c r="CSS2" s="43"/>
      <c r="CST2" s="43"/>
      <c r="CSU2" s="43"/>
      <c r="CSV2" s="43"/>
      <c r="CSW2" s="43"/>
      <c r="CSX2" s="43"/>
      <c r="CSY2" s="43"/>
      <c r="CSZ2" s="43"/>
      <c r="CTA2" s="43"/>
      <c r="CTB2" s="43"/>
      <c r="CTC2" s="43"/>
      <c r="CTD2" s="43"/>
      <c r="CTE2" s="43"/>
      <c r="CTF2" s="43"/>
      <c r="CTG2" s="43"/>
      <c r="CTH2" s="43"/>
      <c r="CTI2" s="43"/>
      <c r="CTJ2" s="43"/>
      <c r="CTK2" s="43"/>
      <c r="CTL2" s="43"/>
      <c r="CTM2" s="43"/>
      <c r="CTN2" s="43"/>
      <c r="CTO2" s="43"/>
      <c r="CTP2" s="43"/>
      <c r="CTQ2" s="43"/>
      <c r="CTR2" s="43"/>
      <c r="CTS2" s="43"/>
      <c r="CTT2" s="43"/>
      <c r="CTU2" s="43"/>
      <c r="CTV2" s="43"/>
      <c r="CTW2" s="43"/>
      <c r="CTX2" s="43"/>
      <c r="CTY2" s="43"/>
      <c r="CTZ2" s="43"/>
      <c r="CUA2" s="43"/>
      <c r="CUB2" s="43"/>
      <c r="CUC2" s="43"/>
      <c r="CUD2" s="43"/>
      <c r="CUE2" s="43"/>
      <c r="CUF2" s="43"/>
      <c r="CUG2" s="43"/>
      <c r="CUH2" s="43"/>
      <c r="CUI2" s="43"/>
      <c r="CUJ2" s="43"/>
      <c r="CUK2" s="43"/>
      <c r="CUL2" s="43"/>
      <c r="CUM2" s="43"/>
      <c r="CUN2" s="43"/>
      <c r="CUO2" s="43"/>
      <c r="CUP2" s="43"/>
      <c r="CUQ2" s="43"/>
      <c r="CUR2" s="43"/>
      <c r="CUS2" s="43"/>
      <c r="CUT2" s="43"/>
      <c r="CUU2" s="43"/>
      <c r="CUV2" s="43"/>
      <c r="CUW2" s="43"/>
      <c r="CUX2" s="43"/>
      <c r="CUY2" s="43"/>
      <c r="CUZ2" s="43"/>
      <c r="CVA2" s="43"/>
      <c r="CVB2" s="43"/>
      <c r="CVC2" s="43"/>
      <c r="CVD2" s="43"/>
      <c r="CVE2" s="43"/>
      <c r="CVF2" s="43"/>
      <c r="CVG2" s="43"/>
      <c r="CVH2" s="43"/>
      <c r="CVI2" s="43"/>
      <c r="CVJ2" s="43"/>
      <c r="CVK2" s="43"/>
      <c r="CVL2" s="43"/>
      <c r="CVM2" s="43"/>
      <c r="CVN2" s="43"/>
      <c r="CVO2" s="43"/>
      <c r="CVP2" s="43"/>
      <c r="CVQ2" s="43"/>
      <c r="CVR2" s="43"/>
      <c r="CVS2" s="43"/>
      <c r="CVT2" s="43"/>
      <c r="CVU2" s="43"/>
      <c r="CVV2" s="43"/>
      <c r="CVW2" s="43"/>
      <c r="CVX2" s="43"/>
      <c r="CVY2" s="43"/>
      <c r="CVZ2" s="43"/>
      <c r="CWA2" s="43"/>
      <c r="CWB2" s="43"/>
      <c r="CWC2" s="43"/>
      <c r="CWD2" s="43"/>
      <c r="CWE2" s="43"/>
      <c r="CWF2" s="43"/>
      <c r="CWG2" s="43"/>
      <c r="CWH2" s="43"/>
      <c r="CWI2" s="43"/>
      <c r="CWJ2" s="43"/>
      <c r="CWK2" s="43"/>
      <c r="CWL2" s="43"/>
      <c r="CWM2" s="43"/>
      <c r="CWN2" s="43"/>
      <c r="CWO2" s="43"/>
      <c r="CWP2" s="43"/>
      <c r="CWQ2" s="43"/>
      <c r="CWR2" s="43"/>
      <c r="CWS2" s="43"/>
      <c r="CWT2" s="43"/>
      <c r="CWU2" s="43"/>
      <c r="CWV2" s="43"/>
      <c r="CWW2" s="43"/>
      <c r="CWX2" s="43"/>
      <c r="CWY2" s="43"/>
      <c r="CWZ2" s="43"/>
      <c r="CXA2" s="43"/>
      <c r="CXB2" s="43"/>
      <c r="CXC2" s="43"/>
      <c r="CXD2" s="43"/>
      <c r="CXE2" s="43"/>
      <c r="CXF2" s="43"/>
      <c r="CXG2" s="43"/>
      <c r="CXH2" s="43"/>
      <c r="CXI2" s="43"/>
      <c r="CXJ2" s="43"/>
      <c r="CXK2" s="43"/>
      <c r="CXL2" s="43"/>
      <c r="CXM2" s="43"/>
      <c r="CXN2" s="43"/>
      <c r="CXO2" s="43"/>
      <c r="CXP2" s="43"/>
      <c r="CXQ2" s="43"/>
      <c r="CXR2" s="43"/>
      <c r="CXS2" s="43"/>
      <c r="CXT2" s="43"/>
      <c r="CXU2" s="43"/>
      <c r="CXV2" s="43"/>
      <c r="CXW2" s="43"/>
      <c r="CXX2" s="43"/>
      <c r="CXY2" s="43"/>
      <c r="CXZ2" s="43"/>
      <c r="CYA2" s="43"/>
      <c r="CYB2" s="43"/>
      <c r="CYC2" s="43"/>
      <c r="CYD2" s="43"/>
      <c r="CYE2" s="43"/>
      <c r="CYF2" s="43"/>
      <c r="CYG2" s="43"/>
      <c r="CYH2" s="43"/>
      <c r="CYI2" s="43"/>
      <c r="CYJ2" s="43"/>
      <c r="CYK2" s="43"/>
      <c r="CYL2" s="43"/>
      <c r="CYM2" s="43"/>
      <c r="CYN2" s="43"/>
      <c r="CYO2" s="43"/>
      <c r="CYP2" s="43"/>
      <c r="CYQ2" s="43"/>
      <c r="CYR2" s="43"/>
      <c r="CYS2" s="43"/>
      <c r="CYT2" s="43"/>
      <c r="CYU2" s="43"/>
      <c r="CYV2" s="43"/>
      <c r="CYW2" s="43"/>
      <c r="CYX2" s="43"/>
      <c r="CYY2" s="43"/>
      <c r="CYZ2" s="43"/>
      <c r="CZA2" s="43"/>
      <c r="CZB2" s="43"/>
      <c r="CZC2" s="43"/>
      <c r="CZD2" s="43"/>
      <c r="CZE2" s="43"/>
      <c r="CZF2" s="43"/>
      <c r="CZG2" s="43"/>
      <c r="CZH2" s="43"/>
      <c r="CZI2" s="43"/>
      <c r="CZJ2" s="43"/>
      <c r="CZK2" s="43"/>
      <c r="CZL2" s="43"/>
      <c r="CZM2" s="43"/>
      <c r="CZN2" s="43"/>
      <c r="CZO2" s="43"/>
      <c r="CZP2" s="43"/>
      <c r="CZQ2" s="43"/>
      <c r="CZR2" s="43"/>
      <c r="CZS2" s="43"/>
      <c r="CZT2" s="43"/>
      <c r="CZU2" s="43"/>
      <c r="CZV2" s="43"/>
      <c r="CZW2" s="43"/>
      <c r="CZX2" s="43"/>
      <c r="CZY2" s="43"/>
      <c r="CZZ2" s="43"/>
      <c r="DAA2" s="43"/>
      <c r="DAB2" s="43"/>
      <c r="DAC2" s="43"/>
      <c r="DAD2" s="43"/>
      <c r="DAE2" s="43"/>
      <c r="DAF2" s="43"/>
      <c r="DAG2" s="43"/>
      <c r="DAH2" s="43"/>
      <c r="DAI2" s="43"/>
      <c r="DAJ2" s="43"/>
      <c r="DAK2" s="43"/>
      <c r="DAL2" s="43"/>
      <c r="DAM2" s="43"/>
      <c r="DAN2" s="43"/>
      <c r="DAO2" s="43"/>
      <c r="DAP2" s="43"/>
      <c r="DAQ2" s="43"/>
      <c r="DAR2" s="43"/>
      <c r="DAS2" s="43"/>
      <c r="DAT2" s="43"/>
      <c r="DAU2" s="43"/>
      <c r="DAV2" s="43"/>
      <c r="DAW2" s="43"/>
      <c r="DAX2" s="43"/>
      <c r="DAY2" s="43"/>
      <c r="DAZ2" s="43"/>
      <c r="DBA2" s="43"/>
      <c r="DBB2" s="43"/>
      <c r="DBC2" s="43"/>
      <c r="DBD2" s="43"/>
      <c r="DBE2" s="43"/>
      <c r="DBF2" s="43"/>
      <c r="DBG2" s="43"/>
      <c r="DBH2" s="43"/>
      <c r="DBI2" s="43"/>
      <c r="DBJ2" s="43"/>
      <c r="DBK2" s="43"/>
      <c r="DBL2" s="43"/>
      <c r="DBM2" s="43"/>
      <c r="DBN2" s="43"/>
      <c r="DBO2" s="43"/>
      <c r="DBP2" s="43"/>
      <c r="DBQ2" s="43"/>
      <c r="DBR2" s="43"/>
      <c r="DBS2" s="43"/>
      <c r="DBT2" s="43"/>
      <c r="DBU2" s="43"/>
      <c r="DBV2" s="43"/>
      <c r="DBW2" s="43"/>
      <c r="DBX2" s="43"/>
      <c r="DBY2" s="43"/>
      <c r="DBZ2" s="43"/>
      <c r="DCA2" s="43"/>
      <c r="DCB2" s="43"/>
      <c r="DCC2" s="43"/>
      <c r="DCD2" s="43"/>
      <c r="DCE2" s="43"/>
      <c r="DCF2" s="43"/>
      <c r="DCG2" s="43"/>
      <c r="DCH2" s="43"/>
      <c r="DCI2" s="43"/>
      <c r="DCJ2" s="43"/>
      <c r="DCK2" s="43"/>
      <c r="DCL2" s="43"/>
      <c r="DCM2" s="43"/>
      <c r="DCN2" s="43"/>
      <c r="DCO2" s="43"/>
      <c r="DCP2" s="43"/>
      <c r="DCQ2" s="43"/>
      <c r="DCR2" s="43"/>
      <c r="DCS2" s="43"/>
      <c r="DCT2" s="43"/>
      <c r="DCU2" s="43"/>
      <c r="DCV2" s="43"/>
      <c r="DCW2" s="43"/>
      <c r="DCX2" s="43"/>
      <c r="DCY2" s="43"/>
      <c r="DCZ2" s="43"/>
      <c r="DDA2" s="43"/>
      <c r="DDB2" s="43"/>
      <c r="DDC2" s="43"/>
      <c r="DDD2" s="43"/>
      <c r="DDE2" s="43"/>
      <c r="DDF2" s="43"/>
      <c r="DDG2" s="43"/>
      <c r="DDH2" s="43"/>
      <c r="DDI2" s="43"/>
      <c r="DDJ2" s="43"/>
      <c r="DDK2" s="43"/>
      <c r="DDL2" s="43"/>
      <c r="DDM2" s="43"/>
      <c r="DDN2" s="43"/>
      <c r="DDO2" s="43"/>
      <c r="DDP2" s="43"/>
      <c r="DDQ2" s="43"/>
      <c r="DDR2" s="43"/>
      <c r="DDS2" s="43"/>
      <c r="DDT2" s="43"/>
      <c r="DDU2" s="43"/>
      <c r="DDV2" s="43"/>
      <c r="DDW2" s="43"/>
      <c r="DDX2" s="43"/>
      <c r="DDY2" s="43"/>
      <c r="DDZ2" s="43"/>
      <c r="DEA2" s="43"/>
      <c r="DEB2" s="43"/>
      <c r="DEC2" s="43"/>
      <c r="DED2" s="43"/>
      <c r="DEE2" s="43"/>
      <c r="DEF2" s="43"/>
      <c r="DEG2" s="43"/>
      <c r="DEH2" s="43"/>
      <c r="DEI2" s="43"/>
      <c r="DEJ2" s="43"/>
      <c r="DEK2" s="43"/>
      <c r="DEL2" s="43"/>
      <c r="DEM2" s="43"/>
      <c r="DEN2" s="43"/>
      <c r="DEO2" s="43"/>
      <c r="DEP2" s="43"/>
      <c r="DEQ2" s="43"/>
      <c r="DER2" s="43"/>
      <c r="DES2" s="43"/>
      <c r="DET2" s="43"/>
      <c r="DEU2" s="43"/>
      <c r="DEV2" s="43"/>
      <c r="DEW2" s="43"/>
      <c r="DEX2" s="43"/>
      <c r="DEY2" s="43"/>
      <c r="DEZ2" s="43"/>
      <c r="DFA2" s="43"/>
      <c r="DFB2" s="43"/>
      <c r="DFC2" s="43"/>
      <c r="DFD2" s="43"/>
      <c r="DFE2" s="43"/>
      <c r="DFF2" s="43"/>
      <c r="DFG2" s="43"/>
      <c r="DFH2" s="43"/>
      <c r="DFI2" s="43"/>
      <c r="DFJ2" s="43"/>
      <c r="DFK2" s="43"/>
      <c r="DFL2" s="43"/>
      <c r="DFM2" s="43"/>
      <c r="DFN2" s="43"/>
      <c r="DFO2" s="43"/>
      <c r="DFP2" s="43"/>
      <c r="DFQ2" s="43"/>
      <c r="DFR2" s="43"/>
      <c r="DFS2" s="43"/>
      <c r="DFT2" s="43"/>
      <c r="DFU2" s="43"/>
      <c r="DFV2" s="43"/>
      <c r="DFW2" s="43"/>
      <c r="DFX2" s="43"/>
      <c r="DFY2" s="43"/>
      <c r="DFZ2" s="43"/>
      <c r="DGA2" s="43"/>
      <c r="DGB2" s="43"/>
      <c r="DGC2" s="43"/>
      <c r="DGD2" s="43"/>
      <c r="DGE2" s="43"/>
      <c r="DGF2" s="43"/>
      <c r="DGG2" s="43"/>
      <c r="DGH2" s="43"/>
      <c r="DGI2" s="43"/>
      <c r="DGJ2" s="43"/>
      <c r="DGK2" s="43"/>
      <c r="DGL2" s="43"/>
      <c r="DGM2" s="43"/>
      <c r="DGN2" s="43"/>
      <c r="DGO2" s="43"/>
      <c r="DGP2" s="43"/>
      <c r="DGQ2" s="43"/>
      <c r="DGR2" s="43"/>
      <c r="DGS2" s="43"/>
      <c r="DGT2" s="43"/>
      <c r="DGU2" s="43"/>
      <c r="DGV2" s="43"/>
      <c r="DGW2" s="43"/>
      <c r="DGX2" s="43"/>
      <c r="DGY2" s="43"/>
      <c r="DGZ2" s="43"/>
      <c r="DHA2" s="43"/>
      <c r="DHB2" s="43"/>
      <c r="DHC2" s="43"/>
      <c r="DHD2" s="43"/>
      <c r="DHE2" s="43"/>
      <c r="DHF2" s="43"/>
      <c r="DHG2" s="43"/>
      <c r="DHH2" s="43"/>
      <c r="DHI2" s="43"/>
      <c r="DHJ2" s="43"/>
      <c r="DHK2" s="43"/>
      <c r="DHL2" s="43"/>
      <c r="DHM2" s="43"/>
      <c r="DHN2" s="43"/>
      <c r="DHO2" s="43"/>
      <c r="DHP2" s="43"/>
      <c r="DHQ2" s="43"/>
      <c r="DHR2" s="43"/>
      <c r="DHS2" s="43"/>
      <c r="DHT2" s="43"/>
      <c r="DHU2" s="43"/>
      <c r="DHV2" s="43"/>
      <c r="DHW2" s="43"/>
      <c r="DHX2" s="43"/>
      <c r="DHY2" s="43"/>
      <c r="DHZ2" s="43"/>
      <c r="DIA2" s="43"/>
      <c r="DIB2" s="43"/>
      <c r="DIC2" s="43"/>
      <c r="DID2" s="43"/>
      <c r="DIE2" s="43"/>
      <c r="DIF2" s="43"/>
      <c r="DIG2" s="43"/>
      <c r="DIH2" s="43"/>
      <c r="DII2" s="43"/>
      <c r="DIJ2" s="43"/>
      <c r="DIK2" s="43"/>
      <c r="DIL2" s="43"/>
      <c r="DIM2" s="43"/>
      <c r="DIN2" s="43"/>
      <c r="DIO2" s="43"/>
      <c r="DIP2" s="43"/>
      <c r="DIQ2" s="43"/>
      <c r="DIR2" s="43"/>
      <c r="DIS2" s="43"/>
      <c r="DIT2" s="43"/>
      <c r="DIU2" s="43"/>
      <c r="DIV2" s="43"/>
      <c r="DIW2" s="43"/>
      <c r="DIX2" s="43"/>
      <c r="DIY2" s="43"/>
      <c r="DIZ2" s="43"/>
      <c r="DJA2" s="43"/>
      <c r="DJB2" s="43"/>
      <c r="DJC2" s="43"/>
      <c r="DJD2" s="43"/>
      <c r="DJE2" s="43"/>
      <c r="DJF2" s="43"/>
      <c r="DJG2" s="43"/>
      <c r="DJH2" s="43"/>
      <c r="DJI2" s="43"/>
      <c r="DJJ2" s="43"/>
      <c r="DJK2" s="43"/>
      <c r="DJL2" s="43"/>
      <c r="DJM2" s="43"/>
      <c r="DJN2" s="43"/>
      <c r="DJO2" s="43"/>
      <c r="DJP2" s="43"/>
      <c r="DJQ2" s="43"/>
      <c r="DJR2" s="43"/>
      <c r="DJS2" s="43"/>
      <c r="DJT2" s="43"/>
      <c r="DJU2" s="43"/>
      <c r="DJV2" s="43"/>
      <c r="DJW2" s="43"/>
      <c r="DJX2" s="43"/>
      <c r="DJY2" s="43"/>
      <c r="DJZ2" s="43"/>
      <c r="DKA2" s="43"/>
      <c r="DKB2" s="43"/>
      <c r="DKC2" s="43"/>
      <c r="DKD2" s="43"/>
      <c r="DKE2" s="43"/>
      <c r="DKF2" s="43"/>
      <c r="DKG2" s="43"/>
      <c r="DKH2" s="43"/>
      <c r="DKI2" s="43"/>
      <c r="DKJ2" s="43"/>
      <c r="DKK2" s="43"/>
      <c r="DKL2" s="43"/>
      <c r="DKM2" s="43"/>
      <c r="DKN2" s="43"/>
      <c r="DKO2" s="43"/>
      <c r="DKP2" s="43"/>
      <c r="DKQ2" s="43"/>
      <c r="DKR2" s="43"/>
      <c r="DKS2" s="43"/>
      <c r="DKT2" s="43"/>
      <c r="DKU2" s="43"/>
      <c r="DKV2" s="43"/>
      <c r="DKW2" s="43"/>
      <c r="DKX2" s="43"/>
      <c r="DKY2" s="43"/>
      <c r="DKZ2" s="43"/>
      <c r="DLA2" s="43"/>
      <c r="DLB2" s="43"/>
      <c r="DLC2" s="43"/>
      <c r="DLD2" s="43"/>
      <c r="DLE2" s="43"/>
      <c r="DLF2" s="43"/>
      <c r="DLG2" s="43"/>
      <c r="DLH2" s="43"/>
      <c r="DLI2" s="43"/>
      <c r="DLJ2" s="43"/>
      <c r="DLK2" s="43"/>
      <c r="DLL2" s="43"/>
      <c r="DLM2" s="43"/>
      <c r="DLN2" s="43"/>
      <c r="DLO2" s="43"/>
      <c r="DLP2" s="43"/>
      <c r="DLQ2" s="43"/>
      <c r="DLR2" s="43"/>
      <c r="DLS2" s="43"/>
      <c r="DLT2" s="43"/>
      <c r="DLU2" s="43"/>
      <c r="DLV2" s="43"/>
      <c r="DLW2" s="43"/>
      <c r="DLX2" s="43"/>
      <c r="DLY2" s="43"/>
      <c r="DLZ2" s="43"/>
      <c r="DMA2" s="43"/>
      <c r="DMB2" s="43"/>
      <c r="DMC2" s="43"/>
      <c r="DMD2" s="43"/>
      <c r="DME2" s="43"/>
      <c r="DMF2" s="43"/>
      <c r="DMG2" s="43"/>
      <c r="DMH2" s="43"/>
      <c r="DMI2" s="43"/>
      <c r="DMJ2" s="43"/>
      <c r="DMK2" s="43"/>
      <c r="DML2" s="43"/>
      <c r="DMM2" s="43"/>
      <c r="DMN2" s="43"/>
      <c r="DMO2" s="43"/>
      <c r="DMP2" s="43"/>
      <c r="DMQ2" s="43"/>
      <c r="DMR2" s="43"/>
      <c r="DMS2" s="43"/>
      <c r="DMT2" s="43"/>
      <c r="DMU2" s="43"/>
      <c r="DMV2" s="43"/>
      <c r="DMW2" s="43"/>
      <c r="DMX2" s="43"/>
      <c r="DMY2" s="43"/>
      <c r="DMZ2" s="43"/>
      <c r="DNA2" s="43"/>
      <c r="DNB2" s="43"/>
      <c r="DNC2" s="43"/>
      <c r="DND2" s="43"/>
      <c r="DNE2" s="43"/>
      <c r="DNF2" s="43"/>
      <c r="DNG2" s="43"/>
      <c r="DNH2" s="43"/>
      <c r="DNI2" s="43"/>
      <c r="DNJ2" s="43"/>
      <c r="DNK2" s="43"/>
      <c r="DNL2" s="43"/>
      <c r="DNM2" s="43"/>
      <c r="DNN2" s="43"/>
      <c r="DNO2" s="43"/>
      <c r="DNP2" s="43"/>
      <c r="DNQ2" s="43"/>
      <c r="DNR2" s="43"/>
      <c r="DNS2" s="43"/>
      <c r="DNT2" s="43"/>
      <c r="DNU2" s="43"/>
      <c r="DNV2" s="43"/>
      <c r="DNW2" s="43"/>
      <c r="DNX2" s="43"/>
      <c r="DNY2" s="43"/>
      <c r="DNZ2" s="43"/>
      <c r="DOA2" s="43"/>
      <c r="DOB2" s="43"/>
      <c r="DOC2" s="43"/>
      <c r="DOD2" s="43"/>
      <c r="DOE2" s="43"/>
      <c r="DOF2" s="43"/>
      <c r="DOG2" s="43"/>
      <c r="DOH2" s="43"/>
      <c r="DOI2" s="43"/>
      <c r="DOJ2" s="43"/>
      <c r="DOK2" s="43"/>
      <c r="DOL2" s="43"/>
      <c r="DOM2" s="43"/>
      <c r="DON2" s="43"/>
      <c r="DOO2" s="43"/>
      <c r="DOP2" s="43"/>
      <c r="DOQ2" s="43"/>
      <c r="DOR2" s="43"/>
      <c r="DOS2" s="43"/>
      <c r="DOT2" s="43"/>
      <c r="DOU2" s="43"/>
      <c r="DOV2" s="43"/>
      <c r="DOW2" s="43"/>
      <c r="DOX2" s="43"/>
      <c r="DOY2" s="43"/>
      <c r="DOZ2" s="43"/>
      <c r="DPA2" s="43"/>
      <c r="DPB2" s="43"/>
      <c r="DPC2" s="43"/>
      <c r="DPD2" s="43"/>
      <c r="DPE2" s="43"/>
      <c r="DPF2" s="43"/>
      <c r="DPG2" s="43"/>
      <c r="DPH2" s="43"/>
      <c r="DPI2" s="43"/>
      <c r="DPJ2" s="43"/>
      <c r="DPK2" s="43"/>
      <c r="DPL2" s="43"/>
      <c r="DPM2" s="43"/>
      <c r="DPN2" s="43"/>
      <c r="DPO2" s="43"/>
      <c r="DPP2" s="43"/>
      <c r="DPQ2" s="43"/>
      <c r="DPR2" s="43"/>
      <c r="DPS2" s="43"/>
      <c r="DPT2" s="43"/>
      <c r="DPU2" s="43"/>
      <c r="DPV2" s="43"/>
      <c r="DPW2" s="43"/>
      <c r="DPX2" s="43"/>
      <c r="DPY2" s="43"/>
      <c r="DPZ2" s="43"/>
      <c r="DQA2" s="43"/>
      <c r="DQB2" s="43"/>
      <c r="DQC2" s="43"/>
      <c r="DQD2" s="43"/>
      <c r="DQE2" s="43"/>
      <c r="DQF2" s="43"/>
      <c r="DQG2" s="43"/>
      <c r="DQH2" s="43"/>
      <c r="DQI2" s="43"/>
      <c r="DQJ2" s="43"/>
      <c r="DQK2" s="43"/>
      <c r="DQL2" s="43"/>
      <c r="DQM2" s="43"/>
      <c r="DQN2" s="43"/>
      <c r="DQO2" s="43"/>
      <c r="DQP2" s="43"/>
      <c r="DQQ2" s="43"/>
      <c r="DQR2" s="43"/>
      <c r="DQS2" s="43"/>
      <c r="DQT2" s="43"/>
      <c r="DQU2" s="43"/>
      <c r="DQV2" s="43"/>
      <c r="DQW2" s="43"/>
      <c r="DQX2" s="43"/>
      <c r="DQY2" s="43"/>
      <c r="DQZ2" s="43"/>
      <c r="DRA2" s="43"/>
      <c r="DRB2" s="43"/>
      <c r="DRC2" s="43"/>
      <c r="DRD2" s="43"/>
      <c r="DRE2" s="43"/>
      <c r="DRF2" s="43"/>
      <c r="DRG2" s="43"/>
      <c r="DRH2" s="43"/>
      <c r="DRI2" s="43"/>
      <c r="DRJ2" s="43"/>
      <c r="DRK2" s="43"/>
      <c r="DRL2" s="43"/>
      <c r="DRM2" s="43"/>
      <c r="DRN2" s="43"/>
      <c r="DRO2" s="43"/>
      <c r="DRP2" s="43"/>
      <c r="DRQ2" s="43"/>
      <c r="DRR2" s="43"/>
      <c r="DRS2" s="43"/>
      <c r="DRT2" s="43"/>
      <c r="DRU2" s="43"/>
      <c r="DRV2" s="43"/>
      <c r="DRW2" s="43"/>
      <c r="DRX2" s="43"/>
      <c r="DRY2" s="43"/>
      <c r="DRZ2" s="43"/>
      <c r="DSA2" s="43"/>
      <c r="DSB2" s="43"/>
      <c r="DSC2" s="43"/>
      <c r="DSD2" s="43"/>
      <c r="DSE2" s="43"/>
      <c r="DSF2" s="43"/>
      <c r="DSG2" s="43"/>
      <c r="DSH2" s="43"/>
      <c r="DSI2" s="43"/>
      <c r="DSJ2" s="43"/>
      <c r="DSK2" s="43"/>
      <c r="DSL2" s="43"/>
      <c r="DSM2" s="43"/>
      <c r="DSN2" s="43"/>
      <c r="DSO2" s="43"/>
      <c r="DSP2" s="43"/>
      <c r="DSQ2" s="43"/>
      <c r="DSR2" s="43"/>
      <c r="DSS2" s="43"/>
      <c r="DST2" s="43"/>
      <c r="DSU2" s="43"/>
      <c r="DSV2" s="43"/>
      <c r="DSW2" s="43"/>
      <c r="DSX2" s="43"/>
      <c r="DSY2" s="43"/>
      <c r="DSZ2" s="43"/>
      <c r="DTA2" s="43"/>
      <c r="DTB2" s="43"/>
      <c r="DTC2" s="43"/>
      <c r="DTD2" s="43"/>
      <c r="DTE2" s="43"/>
      <c r="DTF2" s="43"/>
      <c r="DTG2" s="43"/>
      <c r="DTH2" s="43"/>
      <c r="DTI2" s="43"/>
      <c r="DTJ2" s="43"/>
      <c r="DTK2" s="43"/>
      <c r="DTL2" s="43"/>
      <c r="DTM2" s="43"/>
      <c r="DTN2" s="43"/>
      <c r="DTO2" s="43"/>
      <c r="DTP2" s="43"/>
      <c r="DTQ2" s="43"/>
      <c r="DTR2" s="43"/>
      <c r="DTS2" s="43"/>
      <c r="DTT2" s="43"/>
      <c r="DTU2" s="43"/>
      <c r="DTV2" s="43"/>
      <c r="DTW2" s="43"/>
      <c r="DTX2" s="43"/>
      <c r="DTY2" s="43"/>
      <c r="DTZ2" s="43"/>
      <c r="DUA2" s="43"/>
      <c r="DUB2" s="43"/>
      <c r="DUC2" s="43"/>
      <c r="DUD2" s="43"/>
      <c r="DUE2" s="43"/>
      <c r="DUF2" s="43"/>
      <c r="DUG2" s="43"/>
      <c r="DUH2" s="43"/>
      <c r="DUI2" s="43"/>
      <c r="DUJ2" s="43"/>
      <c r="DUK2" s="43"/>
      <c r="DUL2" s="43"/>
      <c r="DUM2" s="43"/>
      <c r="DUN2" s="43"/>
      <c r="DUO2" s="43"/>
      <c r="DUP2" s="43"/>
      <c r="DUQ2" s="43"/>
      <c r="DUR2" s="43"/>
      <c r="DUS2" s="43"/>
      <c r="DUT2" s="43"/>
      <c r="DUU2" s="43"/>
      <c r="DUV2" s="43"/>
      <c r="DUW2" s="43"/>
      <c r="DUX2" s="43"/>
      <c r="DUY2" s="43"/>
      <c r="DUZ2" s="43"/>
      <c r="DVA2" s="43"/>
      <c r="DVB2" s="43"/>
      <c r="DVC2" s="43"/>
      <c r="DVD2" s="43"/>
      <c r="DVE2" s="43"/>
      <c r="DVF2" s="43"/>
      <c r="DVG2" s="43"/>
      <c r="DVH2" s="43"/>
      <c r="DVI2" s="43"/>
      <c r="DVJ2" s="43"/>
      <c r="DVK2" s="43"/>
      <c r="DVL2" s="43"/>
      <c r="DVM2" s="43"/>
      <c r="DVN2" s="43"/>
      <c r="DVO2" s="43"/>
      <c r="DVP2" s="43"/>
      <c r="DVQ2" s="43"/>
      <c r="DVR2" s="43"/>
      <c r="DVS2" s="43"/>
      <c r="DVT2" s="43"/>
      <c r="DVU2" s="43"/>
      <c r="DVV2" s="43"/>
      <c r="DVW2" s="43"/>
      <c r="DVX2" s="43"/>
      <c r="DVY2" s="43"/>
      <c r="DVZ2" s="43"/>
      <c r="DWA2" s="43"/>
      <c r="DWB2" s="43"/>
      <c r="DWC2" s="43"/>
      <c r="DWD2" s="43"/>
      <c r="DWE2" s="43"/>
      <c r="DWF2" s="43"/>
      <c r="DWG2" s="43"/>
      <c r="DWH2" s="43"/>
      <c r="DWI2" s="43"/>
      <c r="DWJ2" s="43"/>
      <c r="DWK2" s="43"/>
      <c r="DWL2" s="43"/>
      <c r="DWM2" s="43"/>
      <c r="DWN2" s="43"/>
      <c r="DWO2" s="43"/>
      <c r="DWP2" s="43"/>
      <c r="DWQ2" s="43"/>
      <c r="DWR2" s="43"/>
      <c r="DWS2" s="43"/>
      <c r="DWT2" s="43"/>
      <c r="DWU2" s="43"/>
      <c r="DWV2" s="43"/>
      <c r="DWW2" s="43"/>
      <c r="DWX2" s="43"/>
      <c r="DWY2" s="43"/>
      <c r="DWZ2" s="43"/>
      <c r="DXA2" s="43"/>
      <c r="DXB2" s="43"/>
      <c r="DXC2" s="43"/>
      <c r="DXD2" s="43"/>
      <c r="DXE2" s="43"/>
      <c r="DXF2" s="43"/>
      <c r="DXG2" s="43"/>
      <c r="DXH2" s="43"/>
      <c r="DXI2" s="43"/>
      <c r="DXJ2" s="43"/>
      <c r="DXK2" s="43"/>
      <c r="DXL2" s="43"/>
      <c r="DXM2" s="43"/>
      <c r="DXN2" s="43"/>
      <c r="DXO2" s="43"/>
      <c r="DXP2" s="43"/>
      <c r="DXQ2" s="43"/>
      <c r="DXR2" s="43"/>
      <c r="DXS2" s="43"/>
      <c r="DXT2" s="43"/>
      <c r="DXU2" s="43"/>
      <c r="DXV2" s="43"/>
      <c r="DXW2" s="43"/>
      <c r="DXX2" s="43"/>
      <c r="DXY2" s="43"/>
      <c r="DXZ2" s="43"/>
      <c r="DYA2" s="43"/>
      <c r="DYB2" s="43"/>
      <c r="DYC2" s="43"/>
      <c r="DYD2" s="43"/>
      <c r="DYE2" s="43"/>
      <c r="DYF2" s="43"/>
      <c r="DYG2" s="43"/>
      <c r="DYH2" s="43"/>
      <c r="DYI2" s="43"/>
      <c r="DYJ2" s="43"/>
      <c r="DYK2" s="43"/>
      <c r="DYL2" s="43"/>
      <c r="DYM2" s="43"/>
      <c r="DYN2" s="43"/>
      <c r="DYO2" s="43"/>
      <c r="DYP2" s="43"/>
      <c r="DYQ2" s="43"/>
      <c r="DYR2" s="43"/>
      <c r="DYS2" s="43"/>
      <c r="DYT2" s="43"/>
      <c r="DYU2" s="43"/>
      <c r="DYV2" s="43"/>
      <c r="DYW2" s="43"/>
      <c r="DYX2" s="43"/>
      <c r="DYY2" s="43"/>
      <c r="DYZ2" s="43"/>
      <c r="DZA2" s="43"/>
      <c r="DZB2" s="43"/>
      <c r="DZC2" s="43"/>
      <c r="DZD2" s="43"/>
      <c r="DZE2" s="43"/>
      <c r="DZF2" s="43"/>
      <c r="DZG2" s="43"/>
      <c r="DZH2" s="43"/>
      <c r="DZI2" s="43"/>
      <c r="DZJ2" s="43"/>
      <c r="DZK2" s="43"/>
      <c r="DZL2" s="43"/>
      <c r="DZM2" s="43"/>
      <c r="DZN2" s="43"/>
      <c r="DZO2" s="43"/>
      <c r="DZP2" s="43"/>
      <c r="DZQ2" s="43"/>
      <c r="DZR2" s="43"/>
      <c r="DZS2" s="43"/>
      <c r="DZT2" s="43"/>
      <c r="DZU2" s="43"/>
      <c r="DZV2" s="43"/>
      <c r="DZW2" s="43"/>
      <c r="DZX2" s="43"/>
      <c r="DZY2" s="43"/>
      <c r="DZZ2" s="43"/>
      <c r="EAA2" s="43"/>
      <c r="EAB2" s="43"/>
      <c r="EAC2" s="43"/>
      <c r="EAD2" s="43"/>
      <c r="EAE2" s="43"/>
      <c r="EAF2" s="43"/>
      <c r="EAG2" s="43"/>
      <c r="EAH2" s="43"/>
      <c r="EAI2" s="43"/>
      <c r="EAJ2" s="43"/>
      <c r="EAK2" s="43"/>
      <c r="EAL2" s="43"/>
      <c r="EAM2" s="43"/>
      <c r="EAN2" s="43"/>
      <c r="EAO2" s="43"/>
      <c r="EAP2" s="43"/>
      <c r="EAQ2" s="43"/>
      <c r="EAR2" s="43"/>
      <c r="EAS2" s="43"/>
      <c r="EAT2" s="43"/>
      <c r="EAU2" s="43"/>
      <c r="EAV2" s="43"/>
      <c r="EAW2" s="43"/>
      <c r="EAX2" s="43"/>
      <c r="EAY2" s="43"/>
      <c r="EAZ2" s="43"/>
      <c r="EBA2" s="43"/>
      <c r="EBB2" s="43"/>
      <c r="EBC2" s="43"/>
      <c r="EBD2" s="43"/>
      <c r="EBE2" s="43"/>
      <c r="EBF2" s="43"/>
      <c r="EBG2" s="43"/>
      <c r="EBH2" s="43"/>
      <c r="EBI2" s="43"/>
      <c r="EBJ2" s="43"/>
      <c r="EBK2" s="43"/>
      <c r="EBL2" s="43"/>
      <c r="EBM2" s="43"/>
      <c r="EBN2" s="43"/>
      <c r="EBO2" s="43"/>
      <c r="EBP2" s="43"/>
      <c r="EBQ2" s="43"/>
      <c r="EBR2" s="43"/>
      <c r="EBS2" s="43"/>
      <c r="EBT2" s="43"/>
      <c r="EBU2" s="43"/>
      <c r="EBV2" s="43"/>
      <c r="EBW2" s="43"/>
      <c r="EBX2" s="43"/>
      <c r="EBY2" s="43"/>
      <c r="EBZ2" s="43"/>
      <c r="ECA2" s="43"/>
      <c r="ECB2" s="43"/>
      <c r="ECC2" s="43"/>
      <c r="ECD2" s="43"/>
      <c r="ECE2" s="43"/>
      <c r="ECF2" s="43"/>
      <c r="ECG2" s="43"/>
      <c r="ECH2" s="43"/>
      <c r="ECI2" s="43"/>
      <c r="ECJ2" s="43"/>
      <c r="ECK2" s="43"/>
      <c r="ECL2" s="43"/>
      <c r="ECM2" s="43"/>
      <c r="ECN2" s="43"/>
      <c r="ECO2" s="43"/>
      <c r="ECP2" s="43"/>
      <c r="ECQ2" s="43"/>
      <c r="ECR2" s="43"/>
      <c r="ECS2" s="43"/>
      <c r="ECT2" s="43"/>
      <c r="ECU2" s="43"/>
      <c r="ECV2" s="43"/>
      <c r="ECW2" s="43"/>
      <c r="ECX2" s="43"/>
      <c r="ECY2" s="43"/>
      <c r="ECZ2" s="43"/>
      <c r="EDA2" s="43"/>
      <c r="EDB2" s="43"/>
      <c r="EDC2" s="43"/>
      <c r="EDD2" s="43"/>
      <c r="EDE2" s="43"/>
      <c r="EDF2" s="43"/>
      <c r="EDG2" s="43"/>
      <c r="EDH2" s="43"/>
      <c r="EDI2" s="43"/>
      <c r="EDJ2" s="43"/>
      <c r="EDK2" s="43"/>
      <c r="EDL2" s="43"/>
      <c r="EDM2" s="43"/>
      <c r="EDN2" s="43"/>
      <c r="EDO2" s="43"/>
      <c r="EDP2" s="43"/>
      <c r="EDQ2" s="43"/>
      <c r="EDR2" s="43"/>
      <c r="EDS2" s="43"/>
      <c r="EDT2" s="43"/>
      <c r="EDU2" s="43"/>
      <c r="EDV2" s="43"/>
      <c r="EDW2" s="43"/>
      <c r="EDX2" s="43"/>
      <c r="EDY2" s="43"/>
      <c r="EDZ2" s="43"/>
      <c r="EEA2" s="43"/>
      <c r="EEB2" s="43"/>
      <c r="EEC2" s="43"/>
      <c r="EED2" s="43"/>
      <c r="EEE2" s="43"/>
      <c r="EEF2" s="43"/>
      <c r="EEG2" s="43"/>
      <c r="EEH2" s="43"/>
      <c r="EEI2" s="43"/>
      <c r="EEJ2" s="43"/>
      <c r="EEK2" s="43"/>
      <c r="EEL2" s="43"/>
      <c r="EEM2" s="43"/>
      <c r="EEN2" s="43"/>
      <c r="EEO2" s="43"/>
      <c r="EEP2" s="43"/>
      <c r="EEQ2" s="43"/>
      <c r="EER2" s="43"/>
      <c r="EES2" s="43"/>
      <c r="EET2" s="43"/>
      <c r="EEU2" s="43"/>
      <c r="EEV2" s="43"/>
      <c r="EEW2" s="43"/>
      <c r="EEX2" s="43"/>
      <c r="EEY2" s="43"/>
      <c r="EEZ2" s="43"/>
      <c r="EFA2" s="43"/>
      <c r="EFB2" s="43"/>
      <c r="EFC2" s="43"/>
      <c r="EFD2" s="43"/>
      <c r="EFE2" s="43"/>
      <c r="EFF2" s="43"/>
      <c r="EFG2" s="43"/>
      <c r="EFH2" s="43"/>
      <c r="EFI2" s="43"/>
      <c r="EFJ2" s="43"/>
      <c r="EFK2" s="43"/>
      <c r="EFL2" s="43"/>
      <c r="EFM2" s="43"/>
      <c r="EFN2" s="43"/>
      <c r="EFO2" s="43"/>
      <c r="EFP2" s="43"/>
      <c r="EFQ2" s="43"/>
      <c r="EFR2" s="43"/>
      <c r="EFS2" s="43"/>
      <c r="EFT2" s="43"/>
      <c r="EFU2" s="43"/>
      <c r="EFV2" s="43"/>
      <c r="EFW2" s="43"/>
      <c r="EFX2" s="43"/>
      <c r="EFY2" s="43"/>
      <c r="EFZ2" s="43"/>
      <c r="EGA2" s="43"/>
      <c r="EGB2" s="43"/>
      <c r="EGC2" s="43"/>
      <c r="EGD2" s="43"/>
      <c r="EGE2" s="43"/>
      <c r="EGF2" s="43"/>
      <c r="EGG2" s="43"/>
      <c r="EGH2" s="43"/>
      <c r="EGI2" s="43"/>
      <c r="EGJ2" s="43"/>
      <c r="EGK2" s="43"/>
      <c r="EGL2" s="43"/>
      <c r="EGM2" s="43"/>
      <c r="EGN2" s="43"/>
      <c r="EGO2" s="43"/>
      <c r="EGP2" s="43"/>
      <c r="EGQ2" s="43"/>
      <c r="EGR2" s="43"/>
      <c r="EGS2" s="43"/>
      <c r="EGT2" s="43"/>
      <c r="EGU2" s="43"/>
      <c r="EGV2" s="43"/>
      <c r="EGW2" s="43"/>
      <c r="EGX2" s="43"/>
      <c r="EGY2" s="43"/>
      <c r="EGZ2" s="43"/>
      <c r="EHA2" s="43"/>
      <c r="EHB2" s="43"/>
      <c r="EHC2" s="43"/>
      <c r="EHD2" s="43"/>
      <c r="EHE2" s="43"/>
      <c r="EHF2" s="43"/>
      <c r="EHG2" s="43"/>
      <c r="EHH2" s="43"/>
      <c r="EHI2" s="43"/>
      <c r="EHJ2" s="43"/>
      <c r="EHK2" s="43"/>
      <c r="EHL2" s="43"/>
      <c r="EHM2" s="43"/>
      <c r="EHN2" s="43"/>
      <c r="EHO2" s="43"/>
      <c r="EHP2" s="43"/>
      <c r="EHQ2" s="43"/>
      <c r="EHR2" s="43"/>
      <c r="EHS2" s="43"/>
      <c r="EHT2" s="43"/>
      <c r="EHU2" s="43"/>
      <c r="EHV2" s="43"/>
      <c r="EHW2" s="43"/>
      <c r="EHX2" s="43"/>
      <c r="EHY2" s="43"/>
      <c r="EHZ2" s="43"/>
      <c r="EIA2" s="43"/>
      <c r="EIB2" s="43"/>
      <c r="EIC2" s="43"/>
      <c r="EID2" s="43"/>
      <c r="EIE2" s="43"/>
      <c r="EIF2" s="43"/>
      <c r="EIG2" s="43"/>
      <c r="EIH2" s="43"/>
      <c r="EII2" s="43"/>
      <c r="EIJ2" s="43"/>
      <c r="EIK2" s="43"/>
      <c r="EIL2" s="43"/>
      <c r="EIM2" s="43"/>
      <c r="EIN2" s="43"/>
      <c r="EIO2" s="43"/>
      <c r="EIP2" s="43"/>
      <c r="EIQ2" s="43"/>
      <c r="EIR2" s="43"/>
      <c r="EIS2" s="43"/>
      <c r="EIT2" s="43"/>
      <c r="EIU2" s="43"/>
      <c r="EIV2" s="43"/>
      <c r="EIW2" s="43"/>
      <c r="EIX2" s="43"/>
      <c r="EIY2" s="43"/>
      <c r="EIZ2" s="43"/>
      <c r="EJA2" s="43"/>
      <c r="EJB2" s="43"/>
      <c r="EJC2" s="43"/>
      <c r="EJD2" s="43"/>
      <c r="EJE2" s="43"/>
      <c r="EJF2" s="43"/>
      <c r="EJG2" s="43"/>
      <c r="EJH2" s="43"/>
      <c r="EJI2" s="43"/>
      <c r="EJJ2" s="43"/>
      <c r="EJK2" s="43"/>
      <c r="EJL2" s="43"/>
      <c r="EJM2" s="43"/>
      <c r="EJN2" s="43"/>
      <c r="EJO2" s="43"/>
      <c r="EJP2" s="43"/>
      <c r="EJQ2" s="43"/>
      <c r="EJR2" s="43"/>
      <c r="EJS2" s="43"/>
      <c r="EJT2" s="43"/>
      <c r="EJU2" s="43"/>
      <c r="EJV2" s="43"/>
      <c r="EJW2" s="43"/>
      <c r="EJX2" s="43"/>
      <c r="EJY2" s="43"/>
      <c r="EJZ2" s="43"/>
      <c r="EKA2" s="43"/>
      <c r="EKB2" s="43"/>
      <c r="EKC2" s="43"/>
      <c r="EKD2" s="43"/>
      <c r="EKE2" s="43"/>
      <c r="EKF2" s="43"/>
      <c r="EKG2" s="43"/>
      <c r="EKH2" s="43"/>
      <c r="EKI2" s="43"/>
      <c r="EKJ2" s="43"/>
      <c r="EKK2" s="43"/>
      <c r="EKL2" s="43"/>
      <c r="EKM2" s="43"/>
      <c r="EKN2" s="43"/>
      <c r="EKO2" s="43"/>
      <c r="EKP2" s="43"/>
      <c r="EKQ2" s="43"/>
      <c r="EKR2" s="43"/>
      <c r="EKS2" s="43"/>
      <c r="EKT2" s="43"/>
      <c r="EKU2" s="43"/>
      <c r="EKV2" s="43"/>
      <c r="EKW2" s="43"/>
      <c r="EKX2" s="43"/>
      <c r="EKY2" s="43"/>
      <c r="EKZ2" s="43"/>
      <c r="ELA2" s="43"/>
      <c r="ELB2" s="43"/>
      <c r="ELC2" s="43"/>
      <c r="ELD2" s="43"/>
      <c r="ELE2" s="43"/>
      <c r="ELF2" s="43"/>
      <c r="ELG2" s="43"/>
      <c r="ELH2" s="43"/>
      <c r="ELI2" s="43"/>
      <c r="ELJ2" s="43"/>
      <c r="ELK2" s="43"/>
      <c r="ELL2" s="43"/>
      <c r="ELM2" s="43"/>
      <c r="ELN2" s="43"/>
      <c r="ELO2" s="43"/>
      <c r="ELP2" s="43"/>
      <c r="ELQ2" s="43"/>
      <c r="ELR2" s="43"/>
      <c r="ELS2" s="43"/>
      <c r="ELT2" s="43"/>
      <c r="ELU2" s="43"/>
      <c r="ELV2" s="43"/>
      <c r="ELW2" s="43"/>
      <c r="ELX2" s="43"/>
      <c r="ELY2" s="43"/>
      <c r="ELZ2" s="43"/>
      <c r="EMA2" s="43"/>
      <c r="EMB2" s="43"/>
      <c r="EMC2" s="43"/>
      <c r="EMD2" s="43"/>
      <c r="EME2" s="43"/>
      <c r="EMF2" s="43"/>
      <c r="EMG2" s="43"/>
      <c r="EMH2" s="43"/>
      <c r="EMI2" s="43"/>
      <c r="EMJ2" s="43"/>
      <c r="EMK2" s="43"/>
      <c r="EML2" s="43"/>
      <c r="EMM2" s="43"/>
      <c r="EMN2" s="43"/>
      <c r="EMO2" s="43"/>
      <c r="EMP2" s="43"/>
      <c r="EMQ2" s="43"/>
      <c r="EMR2" s="43"/>
      <c r="EMS2" s="43"/>
      <c r="EMT2" s="43"/>
      <c r="EMU2" s="43"/>
      <c r="EMV2" s="43"/>
      <c r="EMW2" s="43"/>
      <c r="EMX2" s="43"/>
      <c r="EMY2" s="43"/>
      <c r="EMZ2" s="43"/>
      <c r="ENA2" s="43"/>
      <c r="ENB2" s="43"/>
      <c r="ENC2" s="43"/>
      <c r="END2" s="43"/>
      <c r="ENE2" s="43"/>
      <c r="ENF2" s="43"/>
      <c r="ENG2" s="43"/>
      <c r="ENH2" s="43"/>
      <c r="ENI2" s="43"/>
      <c r="ENJ2" s="43"/>
      <c r="ENK2" s="43"/>
      <c r="ENL2" s="43"/>
      <c r="ENM2" s="43"/>
      <c r="ENN2" s="43"/>
      <c r="ENO2" s="43"/>
      <c r="ENP2" s="43"/>
      <c r="ENQ2" s="43"/>
      <c r="ENR2" s="43"/>
      <c r="ENS2" s="43"/>
      <c r="ENT2" s="43"/>
      <c r="ENU2" s="43"/>
      <c r="ENV2" s="43"/>
      <c r="ENW2" s="43"/>
      <c r="ENX2" s="43"/>
      <c r="ENY2" s="43"/>
      <c r="ENZ2" s="43"/>
      <c r="EOA2" s="43"/>
      <c r="EOB2" s="43"/>
      <c r="EOC2" s="43"/>
      <c r="EOD2" s="43"/>
      <c r="EOE2" s="43"/>
      <c r="EOF2" s="43"/>
      <c r="EOG2" s="43"/>
      <c r="EOH2" s="43"/>
      <c r="EOI2" s="43"/>
      <c r="EOJ2" s="43"/>
      <c r="EOK2" s="43"/>
      <c r="EOL2" s="43"/>
      <c r="EOM2" s="43"/>
      <c r="EON2" s="43"/>
      <c r="EOO2" s="43"/>
      <c r="EOP2" s="43"/>
      <c r="EOQ2" s="43"/>
      <c r="EOR2" s="43"/>
      <c r="EOS2" s="43"/>
      <c r="EOT2" s="43"/>
      <c r="EOU2" s="43"/>
      <c r="EOV2" s="43"/>
      <c r="EOW2" s="43"/>
      <c r="EOX2" s="43"/>
      <c r="EOY2" s="43"/>
      <c r="EOZ2" s="43"/>
      <c r="EPA2" s="43"/>
      <c r="EPB2" s="43"/>
      <c r="EPC2" s="43"/>
      <c r="EPD2" s="43"/>
      <c r="EPE2" s="43"/>
      <c r="EPF2" s="43"/>
      <c r="EPG2" s="43"/>
      <c r="EPH2" s="43"/>
      <c r="EPI2" s="43"/>
      <c r="EPJ2" s="43"/>
      <c r="EPK2" s="43"/>
      <c r="EPL2" s="43"/>
      <c r="EPM2" s="43"/>
      <c r="EPN2" s="43"/>
      <c r="EPO2" s="43"/>
      <c r="EPP2" s="43"/>
      <c r="EPQ2" s="43"/>
      <c r="EPR2" s="43"/>
      <c r="EPS2" s="43"/>
      <c r="EPT2" s="43"/>
      <c r="EPU2" s="43"/>
      <c r="EPV2" s="43"/>
      <c r="EPW2" s="43"/>
      <c r="EPX2" s="43"/>
      <c r="EPY2" s="43"/>
      <c r="EPZ2" s="43"/>
      <c r="EQA2" s="43"/>
      <c r="EQB2" s="43"/>
      <c r="EQC2" s="43"/>
      <c r="EQD2" s="43"/>
      <c r="EQE2" s="43"/>
      <c r="EQF2" s="43"/>
      <c r="EQG2" s="43"/>
      <c r="EQH2" s="43"/>
      <c r="EQI2" s="43"/>
      <c r="EQJ2" s="43"/>
      <c r="EQK2" s="43"/>
      <c r="EQL2" s="43"/>
      <c r="EQM2" s="43"/>
      <c r="EQN2" s="43"/>
      <c r="EQO2" s="43"/>
      <c r="EQP2" s="43"/>
      <c r="EQQ2" s="43"/>
      <c r="EQR2" s="43"/>
      <c r="EQS2" s="43"/>
      <c r="EQT2" s="43"/>
      <c r="EQU2" s="43"/>
      <c r="EQV2" s="43"/>
      <c r="EQW2" s="43"/>
      <c r="EQX2" s="43"/>
      <c r="EQY2" s="43"/>
      <c r="EQZ2" s="43"/>
      <c r="ERA2" s="43"/>
      <c r="ERB2" s="43"/>
      <c r="ERC2" s="43"/>
      <c r="ERD2" s="43"/>
      <c r="ERE2" s="43"/>
      <c r="ERF2" s="43"/>
      <c r="ERG2" s="43"/>
      <c r="ERH2" s="43"/>
      <c r="ERI2" s="43"/>
      <c r="ERJ2" s="43"/>
      <c r="ERK2" s="43"/>
      <c r="ERL2" s="43"/>
      <c r="ERM2" s="43"/>
      <c r="ERN2" s="43"/>
      <c r="ERO2" s="43"/>
      <c r="ERP2" s="43"/>
      <c r="ERQ2" s="43"/>
      <c r="ERR2" s="43"/>
      <c r="ERS2" s="43"/>
      <c r="ERT2" s="43"/>
      <c r="ERU2" s="43"/>
      <c r="ERV2" s="43"/>
      <c r="ERW2" s="43"/>
      <c r="ERX2" s="43"/>
      <c r="ERY2" s="43"/>
      <c r="ERZ2" s="43"/>
      <c r="ESA2" s="43"/>
      <c r="ESB2" s="43"/>
      <c r="ESC2" s="43"/>
      <c r="ESD2" s="43"/>
      <c r="ESE2" s="43"/>
      <c r="ESF2" s="43"/>
      <c r="ESG2" s="43"/>
      <c r="ESH2" s="43"/>
      <c r="ESI2" s="43"/>
      <c r="ESJ2" s="43"/>
      <c r="ESK2" s="43"/>
      <c r="ESL2" s="43"/>
      <c r="ESM2" s="43"/>
      <c r="ESN2" s="43"/>
      <c r="ESO2" s="43"/>
      <c r="ESP2" s="43"/>
      <c r="ESQ2" s="43"/>
      <c r="ESR2" s="43"/>
      <c r="ESS2" s="43"/>
      <c r="EST2" s="43"/>
      <c r="ESU2" s="43"/>
      <c r="ESV2" s="43"/>
      <c r="ESW2" s="43"/>
      <c r="ESX2" s="43"/>
      <c r="ESY2" s="43"/>
      <c r="ESZ2" s="43"/>
      <c r="ETA2" s="43"/>
      <c r="ETB2" s="43"/>
      <c r="ETC2" s="43"/>
      <c r="ETD2" s="43"/>
      <c r="ETE2" s="43"/>
      <c r="ETF2" s="43"/>
      <c r="ETG2" s="43"/>
      <c r="ETH2" s="43"/>
      <c r="ETI2" s="43"/>
      <c r="ETJ2" s="43"/>
      <c r="ETK2" s="43"/>
      <c r="ETL2" s="43"/>
      <c r="ETM2" s="43"/>
      <c r="ETN2" s="43"/>
      <c r="ETO2" s="43"/>
      <c r="ETP2" s="43"/>
      <c r="ETQ2" s="43"/>
      <c r="ETR2" s="43"/>
      <c r="ETS2" s="43"/>
      <c r="ETT2" s="43"/>
      <c r="ETU2" s="43"/>
      <c r="ETV2" s="43"/>
      <c r="ETW2" s="43"/>
      <c r="ETX2" s="43"/>
      <c r="ETY2" s="43"/>
      <c r="ETZ2" s="43"/>
      <c r="EUA2" s="43"/>
      <c r="EUB2" s="43"/>
      <c r="EUC2" s="43"/>
      <c r="EUD2" s="43"/>
      <c r="EUE2" s="43"/>
      <c r="EUF2" s="43"/>
      <c r="EUG2" s="43"/>
      <c r="EUH2" s="43"/>
      <c r="EUI2" s="43"/>
      <c r="EUJ2" s="43"/>
      <c r="EUK2" s="43"/>
      <c r="EUL2" s="43"/>
      <c r="EUM2" s="43"/>
      <c r="EUN2" s="43"/>
      <c r="EUO2" s="43"/>
      <c r="EUP2" s="43"/>
      <c r="EUQ2" s="43"/>
      <c r="EUR2" s="43"/>
      <c r="EUS2" s="43"/>
      <c r="EUT2" s="43"/>
      <c r="EUU2" s="43"/>
      <c r="EUV2" s="43"/>
      <c r="EUW2" s="43"/>
      <c r="EUX2" s="43"/>
      <c r="EUY2" s="43"/>
      <c r="EUZ2" s="43"/>
      <c r="EVA2" s="43"/>
      <c r="EVB2" s="43"/>
      <c r="EVC2" s="43"/>
      <c r="EVD2" s="43"/>
      <c r="EVE2" s="43"/>
      <c r="EVF2" s="43"/>
      <c r="EVG2" s="43"/>
      <c r="EVH2" s="43"/>
      <c r="EVI2" s="43"/>
      <c r="EVJ2" s="43"/>
      <c r="EVK2" s="43"/>
      <c r="EVL2" s="43"/>
      <c r="EVM2" s="43"/>
      <c r="EVN2" s="43"/>
      <c r="EVO2" s="43"/>
      <c r="EVP2" s="43"/>
      <c r="EVQ2" s="43"/>
      <c r="EVR2" s="43"/>
      <c r="EVS2" s="43"/>
      <c r="EVT2" s="43"/>
      <c r="EVU2" s="43"/>
      <c r="EVV2" s="43"/>
      <c r="EVW2" s="43"/>
      <c r="EVX2" s="43"/>
      <c r="EVY2" s="43"/>
      <c r="EVZ2" s="43"/>
      <c r="EWA2" s="43"/>
      <c r="EWB2" s="43"/>
      <c r="EWC2" s="43"/>
      <c r="EWD2" s="43"/>
      <c r="EWE2" s="43"/>
      <c r="EWF2" s="43"/>
      <c r="EWG2" s="43"/>
      <c r="EWH2" s="43"/>
      <c r="EWI2" s="43"/>
      <c r="EWJ2" s="43"/>
      <c r="EWK2" s="43"/>
      <c r="EWL2" s="43"/>
      <c r="EWM2" s="43"/>
      <c r="EWN2" s="43"/>
      <c r="EWO2" s="43"/>
      <c r="EWP2" s="43"/>
      <c r="EWQ2" s="43"/>
      <c r="EWR2" s="43"/>
      <c r="EWS2" s="43"/>
      <c r="EWT2" s="43"/>
      <c r="EWU2" s="43"/>
      <c r="EWV2" s="43"/>
      <c r="EWW2" s="43"/>
      <c r="EWX2" s="43"/>
      <c r="EWY2" s="43"/>
      <c r="EWZ2" s="43"/>
      <c r="EXA2" s="43"/>
      <c r="EXB2" s="43"/>
      <c r="EXC2" s="43"/>
      <c r="EXD2" s="43"/>
      <c r="EXE2" s="43"/>
      <c r="EXF2" s="43"/>
      <c r="EXG2" s="43"/>
      <c r="EXH2" s="43"/>
      <c r="EXI2" s="43"/>
      <c r="EXJ2" s="43"/>
      <c r="EXK2" s="43"/>
      <c r="EXL2" s="43"/>
      <c r="EXM2" s="43"/>
      <c r="EXN2" s="43"/>
      <c r="EXO2" s="43"/>
      <c r="EXP2" s="43"/>
      <c r="EXQ2" s="43"/>
      <c r="EXR2" s="43"/>
      <c r="EXS2" s="43"/>
      <c r="EXT2" s="43"/>
      <c r="EXU2" s="43"/>
      <c r="EXV2" s="43"/>
      <c r="EXW2" s="43"/>
      <c r="EXX2" s="43"/>
      <c r="EXY2" s="43"/>
      <c r="EXZ2" s="43"/>
      <c r="EYA2" s="43"/>
      <c r="EYB2" s="43"/>
      <c r="EYC2" s="43"/>
      <c r="EYD2" s="43"/>
      <c r="EYE2" s="43"/>
      <c r="EYF2" s="43"/>
      <c r="EYG2" s="43"/>
      <c r="EYH2" s="43"/>
      <c r="EYI2" s="43"/>
      <c r="EYJ2" s="43"/>
      <c r="EYK2" s="43"/>
      <c r="EYL2" s="43"/>
      <c r="EYM2" s="43"/>
      <c r="EYN2" s="43"/>
      <c r="EYO2" s="43"/>
      <c r="EYP2" s="43"/>
      <c r="EYQ2" s="43"/>
      <c r="EYR2" s="43"/>
      <c r="EYS2" s="43"/>
      <c r="EYT2" s="43"/>
      <c r="EYU2" s="43"/>
      <c r="EYV2" s="43"/>
      <c r="EYW2" s="43"/>
      <c r="EYX2" s="43"/>
      <c r="EYY2" s="43"/>
      <c r="EYZ2" s="43"/>
      <c r="EZA2" s="43"/>
      <c r="EZB2" s="43"/>
      <c r="EZC2" s="43"/>
      <c r="EZD2" s="43"/>
      <c r="EZE2" s="43"/>
      <c r="EZF2" s="43"/>
      <c r="EZG2" s="43"/>
      <c r="EZH2" s="43"/>
      <c r="EZI2" s="43"/>
      <c r="EZJ2" s="43"/>
      <c r="EZK2" s="43"/>
      <c r="EZL2" s="43"/>
      <c r="EZM2" s="43"/>
      <c r="EZN2" s="43"/>
      <c r="EZO2" s="43"/>
      <c r="EZP2" s="43"/>
      <c r="EZQ2" s="43"/>
      <c r="EZR2" s="43"/>
      <c r="EZS2" s="43"/>
      <c r="EZT2" s="43"/>
      <c r="EZU2" s="43"/>
      <c r="EZV2" s="43"/>
      <c r="EZW2" s="43"/>
      <c r="EZX2" s="43"/>
      <c r="EZY2" s="43"/>
      <c r="EZZ2" s="43"/>
      <c r="FAA2" s="43"/>
      <c r="FAB2" s="43"/>
      <c r="FAC2" s="43"/>
      <c r="FAD2" s="43"/>
      <c r="FAE2" s="43"/>
      <c r="FAF2" s="43"/>
      <c r="FAG2" s="43"/>
      <c r="FAH2" s="43"/>
      <c r="FAI2" s="43"/>
      <c r="FAJ2" s="43"/>
      <c r="FAK2" s="43"/>
      <c r="FAL2" s="43"/>
      <c r="FAM2" s="43"/>
      <c r="FAN2" s="43"/>
      <c r="FAO2" s="43"/>
      <c r="FAP2" s="43"/>
      <c r="FAQ2" s="43"/>
      <c r="FAR2" s="43"/>
      <c r="FAS2" s="43"/>
      <c r="FAT2" s="43"/>
      <c r="FAU2" s="43"/>
      <c r="FAV2" s="43"/>
      <c r="FAW2" s="43"/>
      <c r="FAX2" s="43"/>
      <c r="FAY2" s="43"/>
      <c r="FAZ2" s="43"/>
      <c r="FBA2" s="43"/>
      <c r="FBB2" s="43"/>
      <c r="FBC2" s="43"/>
      <c r="FBD2" s="43"/>
      <c r="FBE2" s="43"/>
      <c r="FBF2" s="43"/>
      <c r="FBG2" s="43"/>
      <c r="FBH2" s="43"/>
      <c r="FBI2" s="43"/>
      <c r="FBJ2" s="43"/>
      <c r="FBK2" s="43"/>
      <c r="FBL2" s="43"/>
      <c r="FBM2" s="43"/>
      <c r="FBN2" s="43"/>
      <c r="FBO2" s="43"/>
      <c r="FBP2" s="43"/>
      <c r="FBQ2" s="43"/>
      <c r="FBR2" s="43"/>
      <c r="FBS2" s="43"/>
      <c r="FBT2" s="43"/>
      <c r="FBU2" s="43"/>
      <c r="FBV2" s="43"/>
      <c r="FBW2" s="43"/>
      <c r="FBX2" s="43"/>
      <c r="FBY2" s="43"/>
      <c r="FBZ2" s="43"/>
      <c r="FCA2" s="43"/>
      <c r="FCB2" s="43"/>
      <c r="FCC2" s="43"/>
      <c r="FCD2" s="43"/>
      <c r="FCE2" s="43"/>
      <c r="FCF2" s="43"/>
      <c r="FCG2" s="43"/>
      <c r="FCH2" s="43"/>
      <c r="FCI2" s="43"/>
      <c r="FCJ2" s="43"/>
      <c r="FCK2" s="43"/>
      <c r="FCL2" s="43"/>
      <c r="FCM2" s="43"/>
      <c r="FCN2" s="43"/>
      <c r="FCO2" s="43"/>
      <c r="FCP2" s="43"/>
      <c r="FCQ2" s="43"/>
      <c r="FCR2" s="43"/>
      <c r="FCS2" s="43"/>
      <c r="FCT2" s="43"/>
      <c r="FCU2" s="43"/>
      <c r="FCV2" s="43"/>
      <c r="FCW2" s="43"/>
      <c r="FCX2" s="43"/>
      <c r="FCY2" s="43"/>
      <c r="FCZ2" s="43"/>
      <c r="FDA2" s="43"/>
      <c r="FDB2" s="43"/>
      <c r="FDC2" s="43"/>
      <c r="FDD2" s="43"/>
      <c r="FDE2" s="43"/>
      <c r="FDF2" s="43"/>
      <c r="FDG2" s="43"/>
      <c r="FDH2" s="43"/>
      <c r="FDI2" s="43"/>
      <c r="FDJ2" s="43"/>
      <c r="FDK2" s="43"/>
      <c r="FDL2" s="43"/>
      <c r="FDM2" s="43"/>
      <c r="FDN2" s="43"/>
      <c r="FDO2" s="43"/>
      <c r="FDP2" s="43"/>
      <c r="FDQ2" s="43"/>
      <c r="FDR2" s="43"/>
      <c r="FDS2" s="43"/>
      <c r="FDT2" s="43"/>
      <c r="FDU2" s="43"/>
      <c r="FDV2" s="43"/>
      <c r="FDW2" s="43"/>
      <c r="FDX2" s="43"/>
      <c r="FDY2" s="43"/>
      <c r="FDZ2" s="43"/>
      <c r="FEA2" s="43"/>
      <c r="FEB2" s="43"/>
      <c r="FEC2" s="43"/>
      <c r="FED2" s="43"/>
      <c r="FEE2" s="43"/>
      <c r="FEF2" s="43"/>
      <c r="FEG2" s="43"/>
      <c r="FEH2" s="43"/>
      <c r="FEI2" s="43"/>
      <c r="FEJ2" s="43"/>
      <c r="FEK2" s="43"/>
      <c r="FEL2" s="43"/>
      <c r="FEM2" s="43"/>
      <c r="FEN2" s="43"/>
      <c r="FEO2" s="43"/>
      <c r="FEP2" s="43"/>
      <c r="FEQ2" s="43"/>
      <c r="FER2" s="43"/>
      <c r="FES2" s="43"/>
      <c r="FET2" s="43"/>
      <c r="FEU2" s="43"/>
      <c r="FEV2" s="43"/>
      <c r="FEW2" s="43"/>
      <c r="FEX2" s="43"/>
      <c r="FEY2" s="43"/>
      <c r="FEZ2" s="43"/>
      <c r="FFA2" s="43"/>
      <c r="FFB2" s="43"/>
      <c r="FFC2" s="43"/>
      <c r="FFD2" s="43"/>
      <c r="FFE2" s="43"/>
      <c r="FFF2" s="43"/>
      <c r="FFG2" s="43"/>
      <c r="FFH2" s="43"/>
      <c r="FFI2" s="43"/>
      <c r="FFJ2" s="43"/>
      <c r="FFK2" s="43"/>
      <c r="FFL2" s="43"/>
      <c r="FFM2" s="43"/>
      <c r="FFN2" s="43"/>
      <c r="FFO2" s="43"/>
      <c r="FFP2" s="43"/>
      <c r="FFQ2" s="43"/>
      <c r="FFR2" s="43"/>
      <c r="FFS2" s="43"/>
      <c r="FFT2" s="43"/>
      <c r="FFU2" s="43"/>
      <c r="FFV2" s="43"/>
      <c r="FFW2" s="43"/>
      <c r="FFX2" s="43"/>
      <c r="FFY2" s="43"/>
      <c r="FFZ2" s="43"/>
      <c r="FGA2" s="43"/>
      <c r="FGB2" s="43"/>
      <c r="FGC2" s="43"/>
      <c r="FGD2" s="43"/>
      <c r="FGE2" s="43"/>
      <c r="FGF2" s="43"/>
      <c r="FGG2" s="43"/>
      <c r="FGH2" s="43"/>
      <c r="FGI2" s="43"/>
      <c r="FGJ2" s="43"/>
      <c r="FGK2" s="43"/>
      <c r="FGL2" s="43"/>
      <c r="FGM2" s="43"/>
      <c r="FGN2" s="43"/>
      <c r="FGO2" s="43"/>
      <c r="FGP2" s="43"/>
      <c r="FGQ2" s="43"/>
      <c r="FGR2" s="43"/>
      <c r="FGS2" s="43"/>
      <c r="FGT2" s="43"/>
      <c r="FGU2" s="43"/>
      <c r="FGV2" s="43"/>
      <c r="FGW2" s="43"/>
      <c r="FGX2" s="43"/>
      <c r="FGY2" s="43"/>
      <c r="FGZ2" s="43"/>
      <c r="FHA2" s="43"/>
      <c r="FHB2" s="43"/>
      <c r="FHC2" s="43"/>
      <c r="FHD2" s="43"/>
      <c r="FHE2" s="43"/>
      <c r="FHF2" s="43"/>
      <c r="FHG2" s="43"/>
      <c r="FHH2" s="43"/>
      <c r="FHI2" s="43"/>
      <c r="FHJ2" s="43"/>
      <c r="FHK2" s="43"/>
      <c r="FHL2" s="43"/>
      <c r="FHM2" s="43"/>
      <c r="FHN2" s="43"/>
      <c r="FHO2" s="43"/>
      <c r="FHP2" s="43"/>
      <c r="FHQ2" s="43"/>
      <c r="FHR2" s="43"/>
      <c r="FHS2" s="43"/>
      <c r="FHT2" s="43"/>
      <c r="FHU2" s="43"/>
      <c r="FHV2" s="43"/>
      <c r="FHW2" s="43"/>
      <c r="FHX2" s="43"/>
      <c r="FHY2" s="43"/>
      <c r="FHZ2" s="43"/>
      <c r="FIA2" s="43"/>
      <c r="FIB2" s="43"/>
      <c r="FIC2" s="43"/>
      <c r="FID2" s="43"/>
      <c r="FIE2" s="43"/>
      <c r="FIF2" s="43"/>
      <c r="FIG2" s="43"/>
      <c r="FIH2" s="43"/>
      <c r="FII2" s="43"/>
      <c r="FIJ2" s="43"/>
      <c r="FIK2" s="43"/>
      <c r="FIL2" s="43"/>
      <c r="FIM2" s="43"/>
      <c r="FIN2" s="43"/>
      <c r="FIO2" s="43"/>
      <c r="FIP2" s="43"/>
      <c r="FIQ2" s="43"/>
      <c r="FIR2" s="43"/>
      <c r="FIS2" s="43"/>
      <c r="FIT2" s="43"/>
      <c r="FIU2" s="43"/>
      <c r="FIV2" s="43"/>
      <c r="FIW2" s="43"/>
      <c r="FIX2" s="43"/>
      <c r="FIY2" s="43"/>
      <c r="FIZ2" s="43"/>
      <c r="FJA2" s="43"/>
      <c r="FJB2" s="43"/>
      <c r="FJC2" s="43"/>
      <c r="FJD2" s="43"/>
      <c r="FJE2" s="43"/>
      <c r="FJF2" s="43"/>
      <c r="FJG2" s="43"/>
      <c r="FJH2" s="43"/>
      <c r="FJI2" s="43"/>
      <c r="FJJ2" s="43"/>
      <c r="FJK2" s="43"/>
      <c r="FJL2" s="43"/>
      <c r="FJM2" s="43"/>
      <c r="FJN2" s="43"/>
      <c r="FJO2" s="43"/>
      <c r="FJP2" s="43"/>
      <c r="FJQ2" s="43"/>
      <c r="FJR2" s="43"/>
      <c r="FJS2" s="43"/>
      <c r="FJT2" s="43"/>
      <c r="FJU2" s="43"/>
      <c r="FJV2" s="43"/>
      <c r="FJW2" s="43"/>
      <c r="FJX2" s="43"/>
      <c r="FJY2" s="43"/>
      <c r="FJZ2" s="43"/>
      <c r="FKA2" s="43"/>
      <c r="FKB2" s="43"/>
      <c r="FKC2" s="43"/>
      <c r="FKD2" s="43"/>
      <c r="FKE2" s="43"/>
      <c r="FKF2" s="43"/>
      <c r="FKG2" s="43"/>
      <c r="FKH2" s="43"/>
      <c r="FKI2" s="43"/>
      <c r="FKJ2" s="43"/>
      <c r="FKK2" s="43"/>
      <c r="FKL2" s="43"/>
      <c r="FKM2" s="43"/>
      <c r="FKN2" s="43"/>
      <c r="FKO2" s="43"/>
      <c r="FKP2" s="43"/>
      <c r="FKQ2" s="43"/>
      <c r="FKR2" s="43"/>
      <c r="FKS2" s="43"/>
      <c r="FKT2" s="43"/>
      <c r="FKU2" s="43"/>
      <c r="FKV2" s="43"/>
      <c r="FKW2" s="43"/>
      <c r="FKX2" s="43"/>
      <c r="FKY2" s="43"/>
      <c r="FKZ2" s="43"/>
      <c r="FLA2" s="43"/>
      <c r="FLB2" s="43"/>
      <c r="FLC2" s="43"/>
      <c r="FLD2" s="43"/>
      <c r="FLE2" s="43"/>
      <c r="FLF2" s="43"/>
      <c r="FLG2" s="43"/>
      <c r="FLH2" s="43"/>
      <c r="FLI2" s="43"/>
      <c r="FLJ2" s="43"/>
      <c r="FLK2" s="43"/>
      <c r="FLL2" s="43"/>
      <c r="FLM2" s="43"/>
      <c r="FLN2" s="43"/>
      <c r="FLO2" s="43"/>
      <c r="FLP2" s="43"/>
      <c r="FLQ2" s="43"/>
      <c r="FLR2" s="43"/>
      <c r="FLS2" s="43"/>
      <c r="FLT2" s="43"/>
      <c r="FLU2" s="43"/>
      <c r="FLV2" s="43"/>
      <c r="FLW2" s="43"/>
      <c r="FLX2" s="43"/>
      <c r="FLY2" s="43"/>
      <c r="FLZ2" s="43"/>
      <c r="FMA2" s="43"/>
      <c r="FMB2" s="43"/>
      <c r="FMC2" s="43"/>
      <c r="FMD2" s="43"/>
      <c r="FME2" s="43"/>
      <c r="FMF2" s="43"/>
      <c r="FMG2" s="43"/>
      <c r="FMH2" s="43"/>
      <c r="FMI2" s="43"/>
      <c r="FMJ2" s="43"/>
      <c r="FMK2" s="43"/>
      <c r="FML2" s="43"/>
      <c r="FMM2" s="43"/>
      <c r="FMN2" s="43"/>
      <c r="FMO2" s="43"/>
      <c r="FMP2" s="43"/>
      <c r="FMQ2" s="43"/>
      <c r="FMR2" s="43"/>
      <c r="FMS2" s="43"/>
      <c r="FMT2" s="43"/>
      <c r="FMU2" s="43"/>
      <c r="FMV2" s="43"/>
      <c r="FMW2" s="43"/>
      <c r="FMX2" s="43"/>
      <c r="FMY2" s="43"/>
      <c r="FMZ2" s="43"/>
      <c r="FNA2" s="43"/>
      <c r="FNB2" s="43"/>
      <c r="FNC2" s="43"/>
      <c r="FND2" s="43"/>
      <c r="FNE2" s="43"/>
      <c r="FNF2" s="43"/>
      <c r="FNG2" s="43"/>
      <c r="FNH2" s="43"/>
      <c r="FNI2" s="43"/>
      <c r="FNJ2" s="43"/>
      <c r="FNK2" s="43"/>
      <c r="FNL2" s="43"/>
      <c r="FNM2" s="43"/>
      <c r="FNN2" s="43"/>
      <c r="FNO2" s="43"/>
      <c r="FNP2" s="43"/>
      <c r="FNQ2" s="43"/>
      <c r="FNR2" s="43"/>
      <c r="FNS2" s="43"/>
      <c r="FNT2" s="43"/>
      <c r="FNU2" s="43"/>
      <c r="FNV2" s="43"/>
      <c r="FNW2" s="43"/>
      <c r="FNX2" s="43"/>
      <c r="FNY2" s="43"/>
      <c r="FNZ2" s="43"/>
      <c r="FOA2" s="43"/>
      <c r="FOB2" s="43"/>
      <c r="FOC2" s="43"/>
      <c r="FOD2" s="43"/>
      <c r="FOE2" s="43"/>
      <c r="FOF2" s="43"/>
      <c r="FOG2" s="43"/>
      <c r="FOH2" s="43"/>
      <c r="FOI2" s="43"/>
      <c r="FOJ2" s="43"/>
      <c r="FOK2" s="43"/>
      <c r="FOL2" s="43"/>
      <c r="FOM2" s="43"/>
      <c r="FON2" s="43"/>
      <c r="FOO2" s="43"/>
      <c r="FOP2" s="43"/>
      <c r="FOQ2" s="43"/>
      <c r="FOR2" s="43"/>
      <c r="FOS2" s="43"/>
      <c r="FOT2" s="43"/>
      <c r="FOU2" s="43"/>
      <c r="FOV2" s="43"/>
      <c r="FOW2" s="43"/>
      <c r="FOX2" s="43"/>
      <c r="FOY2" s="43"/>
      <c r="FOZ2" s="43"/>
      <c r="FPA2" s="43"/>
      <c r="FPB2" s="43"/>
      <c r="FPC2" s="43"/>
      <c r="FPD2" s="43"/>
      <c r="FPE2" s="43"/>
      <c r="FPF2" s="43"/>
      <c r="FPG2" s="43"/>
      <c r="FPH2" s="43"/>
      <c r="FPI2" s="43"/>
      <c r="FPJ2" s="43"/>
      <c r="FPK2" s="43"/>
      <c r="FPL2" s="43"/>
      <c r="FPM2" s="43"/>
      <c r="FPN2" s="43"/>
      <c r="FPO2" s="43"/>
      <c r="FPP2" s="43"/>
      <c r="FPQ2" s="43"/>
      <c r="FPR2" s="43"/>
      <c r="FPS2" s="43"/>
      <c r="FPT2" s="43"/>
      <c r="FPU2" s="43"/>
      <c r="FPV2" s="43"/>
      <c r="FPW2" s="43"/>
      <c r="FPX2" s="43"/>
      <c r="FPY2" s="43"/>
      <c r="FPZ2" s="43"/>
      <c r="FQA2" s="43"/>
      <c r="FQB2" s="43"/>
      <c r="FQC2" s="43"/>
      <c r="FQD2" s="43"/>
      <c r="FQE2" s="43"/>
      <c r="FQF2" s="43"/>
      <c r="FQG2" s="43"/>
      <c r="FQH2" s="43"/>
      <c r="FQI2" s="43"/>
      <c r="FQJ2" s="43"/>
      <c r="FQK2" s="43"/>
      <c r="FQL2" s="43"/>
      <c r="FQM2" s="43"/>
      <c r="FQN2" s="43"/>
      <c r="FQO2" s="43"/>
      <c r="FQP2" s="43"/>
      <c r="FQQ2" s="43"/>
      <c r="FQR2" s="43"/>
      <c r="FQS2" s="43"/>
      <c r="FQT2" s="43"/>
      <c r="FQU2" s="43"/>
      <c r="FQV2" s="43"/>
      <c r="FQW2" s="43"/>
      <c r="FQX2" s="43"/>
      <c r="FQY2" s="43"/>
      <c r="FQZ2" s="43"/>
      <c r="FRA2" s="43"/>
      <c r="FRB2" s="43"/>
      <c r="FRC2" s="43"/>
      <c r="FRD2" s="43"/>
      <c r="FRE2" s="43"/>
      <c r="FRF2" s="43"/>
      <c r="FRG2" s="43"/>
      <c r="FRH2" s="43"/>
      <c r="FRI2" s="43"/>
      <c r="FRJ2" s="43"/>
      <c r="FRK2" s="43"/>
      <c r="FRL2" s="43"/>
      <c r="FRM2" s="43"/>
      <c r="FRN2" s="43"/>
      <c r="FRO2" s="43"/>
      <c r="FRP2" s="43"/>
      <c r="FRQ2" s="43"/>
      <c r="FRR2" s="43"/>
      <c r="FRS2" s="43"/>
      <c r="FRT2" s="43"/>
      <c r="FRU2" s="43"/>
      <c r="FRV2" s="43"/>
      <c r="FRW2" s="43"/>
      <c r="FRX2" s="43"/>
      <c r="FRY2" s="43"/>
      <c r="FRZ2" s="43"/>
      <c r="FSA2" s="43"/>
      <c r="FSB2" s="43"/>
      <c r="FSC2" s="43"/>
      <c r="FSD2" s="43"/>
      <c r="FSE2" s="43"/>
      <c r="FSF2" s="43"/>
      <c r="FSG2" s="43"/>
      <c r="FSH2" s="43"/>
      <c r="FSI2" s="43"/>
      <c r="FSJ2" s="43"/>
      <c r="FSK2" s="43"/>
      <c r="FSL2" s="43"/>
      <c r="FSM2" s="43"/>
      <c r="FSN2" s="43"/>
      <c r="FSO2" s="43"/>
      <c r="FSP2" s="43"/>
      <c r="FSQ2" s="43"/>
      <c r="FSR2" s="43"/>
      <c r="FSS2" s="43"/>
      <c r="FST2" s="43"/>
      <c r="FSU2" s="43"/>
      <c r="FSV2" s="43"/>
      <c r="FSW2" s="43"/>
      <c r="FSX2" s="43"/>
      <c r="FSY2" s="43"/>
      <c r="FSZ2" s="43"/>
      <c r="FTA2" s="43"/>
      <c r="FTB2" s="43"/>
      <c r="FTC2" s="43"/>
      <c r="FTD2" s="43"/>
      <c r="FTE2" s="43"/>
      <c r="FTF2" s="43"/>
      <c r="FTG2" s="43"/>
      <c r="FTH2" s="43"/>
      <c r="FTI2" s="43"/>
      <c r="FTJ2" s="43"/>
      <c r="FTK2" s="43"/>
      <c r="FTL2" s="43"/>
      <c r="FTM2" s="43"/>
      <c r="FTN2" s="43"/>
      <c r="FTO2" s="43"/>
      <c r="FTP2" s="43"/>
      <c r="FTQ2" s="43"/>
      <c r="FTR2" s="43"/>
      <c r="FTS2" s="43"/>
      <c r="FTT2" s="43"/>
      <c r="FTU2" s="43"/>
      <c r="FTV2" s="43"/>
      <c r="FTW2" s="43"/>
      <c r="FTX2" s="43"/>
      <c r="FTY2" s="43"/>
      <c r="FTZ2" s="43"/>
      <c r="FUA2" s="43"/>
      <c r="FUB2" s="43"/>
      <c r="FUC2" s="43"/>
      <c r="FUD2" s="43"/>
      <c r="FUE2" s="43"/>
      <c r="FUF2" s="43"/>
      <c r="FUG2" s="43"/>
      <c r="FUH2" s="43"/>
      <c r="FUI2" s="43"/>
      <c r="FUJ2" s="43"/>
      <c r="FUK2" s="43"/>
      <c r="FUL2" s="43"/>
      <c r="FUM2" s="43"/>
      <c r="FUN2" s="43"/>
      <c r="FUO2" s="43"/>
      <c r="FUP2" s="43"/>
      <c r="FUQ2" s="43"/>
      <c r="FUR2" s="43"/>
      <c r="FUS2" s="43"/>
      <c r="FUT2" s="43"/>
      <c r="FUU2" s="43"/>
      <c r="FUV2" s="43"/>
      <c r="FUW2" s="43"/>
      <c r="FUX2" s="43"/>
      <c r="FUY2" s="43"/>
      <c r="FUZ2" s="43"/>
      <c r="FVA2" s="43"/>
      <c r="FVB2" s="43"/>
      <c r="FVC2" s="43"/>
      <c r="FVD2" s="43"/>
      <c r="FVE2" s="43"/>
      <c r="FVF2" s="43"/>
      <c r="FVG2" s="43"/>
      <c r="FVH2" s="43"/>
      <c r="FVI2" s="43"/>
      <c r="FVJ2" s="43"/>
      <c r="FVK2" s="43"/>
      <c r="FVL2" s="43"/>
      <c r="FVM2" s="43"/>
      <c r="FVN2" s="43"/>
      <c r="FVO2" s="43"/>
      <c r="FVP2" s="43"/>
      <c r="FVQ2" s="43"/>
      <c r="FVR2" s="43"/>
      <c r="FVS2" s="43"/>
      <c r="FVT2" s="43"/>
      <c r="FVU2" s="43"/>
      <c r="FVV2" s="43"/>
      <c r="FVW2" s="43"/>
      <c r="FVX2" s="43"/>
      <c r="FVY2" s="43"/>
      <c r="FVZ2" s="43"/>
      <c r="FWA2" s="43"/>
      <c r="FWB2" s="43"/>
      <c r="FWC2" s="43"/>
      <c r="FWD2" s="43"/>
      <c r="FWE2" s="43"/>
      <c r="FWF2" s="43"/>
      <c r="FWG2" s="43"/>
      <c r="FWH2" s="43"/>
      <c r="FWI2" s="43"/>
      <c r="FWJ2" s="43"/>
      <c r="FWK2" s="43"/>
      <c r="FWL2" s="43"/>
      <c r="FWM2" s="43"/>
      <c r="FWN2" s="43"/>
      <c r="FWO2" s="43"/>
      <c r="FWP2" s="43"/>
      <c r="FWQ2" s="43"/>
      <c r="FWR2" s="43"/>
      <c r="FWS2" s="43"/>
      <c r="FWT2" s="43"/>
      <c r="FWU2" s="43"/>
      <c r="FWV2" s="43"/>
      <c r="FWW2" s="43"/>
      <c r="FWX2" s="43"/>
      <c r="FWY2" s="43"/>
      <c r="FWZ2" s="43"/>
      <c r="FXA2" s="43"/>
      <c r="FXB2" s="43"/>
      <c r="FXC2" s="43"/>
      <c r="FXD2" s="43"/>
      <c r="FXE2" s="43"/>
      <c r="FXF2" s="43"/>
      <c r="FXG2" s="43"/>
      <c r="FXH2" s="43"/>
      <c r="FXI2" s="43"/>
      <c r="FXJ2" s="43"/>
      <c r="FXK2" s="43"/>
      <c r="FXL2" s="43"/>
      <c r="FXM2" s="43"/>
      <c r="FXN2" s="43"/>
      <c r="FXO2" s="43"/>
      <c r="FXP2" s="43"/>
      <c r="FXQ2" s="43"/>
      <c r="FXR2" s="43"/>
      <c r="FXS2" s="43"/>
      <c r="FXT2" s="43"/>
      <c r="FXU2" s="43"/>
      <c r="FXV2" s="43"/>
      <c r="FXW2" s="43"/>
      <c r="FXX2" s="43"/>
      <c r="FXY2" s="43"/>
      <c r="FXZ2" s="43"/>
      <c r="FYA2" s="43"/>
      <c r="FYB2" s="43"/>
      <c r="FYC2" s="43"/>
      <c r="FYD2" s="43"/>
      <c r="FYE2" s="43"/>
      <c r="FYF2" s="43"/>
      <c r="FYG2" s="43"/>
      <c r="FYH2" s="43"/>
      <c r="FYI2" s="43"/>
      <c r="FYJ2" s="43"/>
      <c r="FYK2" s="43"/>
      <c r="FYL2" s="43"/>
      <c r="FYM2" s="43"/>
      <c r="FYN2" s="43"/>
      <c r="FYO2" s="43"/>
      <c r="FYP2" s="43"/>
      <c r="FYQ2" s="43"/>
      <c r="FYR2" s="43"/>
      <c r="FYS2" s="43"/>
      <c r="FYT2" s="43"/>
      <c r="FYU2" s="43"/>
      <c r="FYV2" s="43"/>
      <c r="FYW2" s="43"/>
      <c r="FYX2" s="43"/>
      <c r="FYY2" s="43"/>
      <c r="FYZ2" s="43"/>
      <c r="FZA2" s="43"/>
      <c r="FZB2" s="43"/>
      <c r="FZC2" s="43"/>
      <c r="FZD2" s="43"/>
      <c r="FZE2" s="43"/>
      <c r="FZF2" s="43"/>
      <c r="FZG2" s="43"/>
      <c r="FZH2" s="43"/>
      <c r="FZI2" s="43"/>
      <c r="FZJ2" s="43"/>
      <c r="FZK2" s="43"/>
      <c r="FZL2" s="43"/>
      <c r="FZM2" s="43"/>
      <c r="FZN2" s="43"/>
      <c r="FZO2" s="43"/>
      <c r="FZP2" s="43"/>
      <c r="FZQ2" s="43"/>
      <c r="FZR2" s="43"/>
      <c r="FZS2" s="43"/>
      <c r="FZT2" s="43"/>
      <c r="FZU2" s="43"/>
      <c r="FZV2" s="43"/>
      <c r="FZW2" s="43"/>
      <c r="FZX2" s="43"/>
      <c r="FZY2" s="43"/>
      <c r="FZZ2" s="43"/>
      <c r="GAA2" s="43"/>
      <c r="GAB2" s="43"/>
      <c r="GAC2" s="43"/>
      <c r="GAD2" s="43"/>
      <c r="GAE2" s="43"/>
      <c r="GAF2" s="43"/>
      <c r="GAG2" s="43"/>
      <c r="GAH2" s="43"/>
      <c r="GAI2" s="43"/>
      <c r="GAJ2" s="43"/>
      <c r="GAK2" s="43"/>
      <c r="GAL2" s="43"/>
      <c r="GAM2" s="43"/>
      <c r="GAN2" s="43"/>
      <c r="GAO2" s="43"/>
      <c r="GAP2" s="43"/>
      <c r="GAQ2" s="43"/>
      <c r="GAR2" s="43"/>
      <c r="GAS2" s="43"/>
      <c r="GAT2" s="43"/>
      <c r="GAU2" s="43"/>
      <c r="GAV2" s="43"/>
      <c r="GAW2" s="43"/>
      <c r="GAX2" s="43"/>
      <c r="GAY2" s="43"/>
      <c r="GAZ2" s="43"/>
      <c r="GBA2" s="43"/>
      <c r="GBB2" s="43"/>
      <c r="GBC2" s="43"/>
      <c r="GBD2" s="43"/>
      <c r="GBE2" s="43"/>
      <c r="GBF2" s="43"/>
      <c r="GBG2" s="43"/>
      <c r="GBH2" s="43"/>
      <c r="GBI2" s="43"/>
      <c r="GBJ2" s="43"/>
      <c r="GBK2" s="43"/>
      <c r="GBL2" s="43"/>
      <c r="GBM2" s="43"/>
      <c r="GBN2" s="43"/>
      <c r="GBO2" s="43"/>
      <c r="GBP2" s="43"/>
      <c r="GBQ2" s="43"/>
      <c r="GBR2" s="43"/>
      <c r="GBS2" s="43"/>
      <c r="GBT2" s="43"/>
      <c r="GBU2" s="43"/>
      <c r="GBV2" s="43"/>
      <c r="GBW2" s="43"/>
      <c r="GBX2" s="43"/>
      <c r="GBY2" s="43"/>
      <c r="GBZ2" s="43"/>
      <c r="GCA2" s="43"/>
      <c r="GCB2" s="43"/>
      <c r="GCC2" s="43"/>
      <c r="GCD2" s="43"/>
      <c r="GCE2" s="43"/>
      <c r="GCF2" s="43"/>
      <c r="GCG2" s="43"/>
      <c r="GCH2" s="43"/>
      <c r="GCI2" s="43"/>
      <c r="GCJ2" s="43"/>
      <c r="GCK2" s="43"/>
      <c r="GCL2" s="43"/>
      <c r="GCM2" s="43"/>
      <c r="GCN2" s="43"/>
      <c r="GCO2" s="43"/>
      <c r="GCP2" s="43"/>
      <c r="GCQ2" s="43"/>
      <c r="GCR2" s="43"/>
      <c r="GCS2" s="43"/>
      <c r="GCT2" s="43"/>
      <c r="GCU2" s="43"/>
      <c r="GCV2" s="43"/>
      <c r="GCW2" s="43"/>
      <c r="GCX2" s="43"/>
      <c r="GCY2" s="43"/>
      <c r="GCZ2" s="43"/>
      <c r="GDA2" s="43"/>
      <c r="GDB2" s="43"/>
      <c r="GDC2" s="43"/>
      <c r="GDD2" s="43"/>
      <c r="GDE2" s="43"/>
      <c r="GDF2" s="43"/>
      <c r="GDG2" s="43"/>
      <c r="GDH2" s="43"/>
      <c r="GDI2" s="43"/>
      <c r="GDJ2" s="43"/>
      <c r="GDK2" s="43"/>
      <c r="GDL2" s="43"/>
      <c r="GDM2" s="43"/>
      <c r="GDN2" s="43"/>
      <c r="GDO2" s="43"/>
      <c r="GDP2" s="43"/>
      <c r="GDQ2" s="43"/>
      <c r="GDR2" s="43"/>
      <c r="GDS2" s="43"/>
      <c r="GDT2" s="43"/>
      <c r="GDU2" s="43"/>
      <c r="GDV2" s="43"/>
      <c r="GDW2" s="43"/>
      <c r="GDX2" s="43"/>
      <c r="GDY2" s="43"/>
      <c r="GDZ2" s="43"/>
      <c r="GEA2" s="43"/>
      <c r="GEB2" s="43"/>
      <c r="GEC2" s="43"/>
      <c r="GED2" s="43"/>
      <c r="GEE2" s="43"/>
      <c r="GEF2" s="43"/>
      <c r="GEG2" s="43"/>
      <c r="GEH2" s="43"/>
      <c r="GEI2" s="43"/>
      <c r="GEJ2" s="43"/>
      <c r="GEK2" s="43"/>
      <c r="GEL2" s="43"/>
      <c r="GEM2" s="43"/>
      <c r="GEN2" s="43"/>
      <c r="GEO2" s="43"/>
      <c r="GEP2" s="43"/>
      <c r="GEQ2" s="43"/>
      <c r="GER2" s="43"/>
      <c r="GES2" s="43"/>
      <c r="GET2" s="43"/>
      <c r="GEU2" s="43"/>
      <c r="GEV2" s="43"/>
      <c r="GEW2" s="43"/>
      <c r="GEX2" s="43"/>
      <c r="GEY2" s="43"/>
      <c r="GEZ2" s="43"/>
      <c r="GFA2" s="43"/>
      <c r="GFB2" s="43"/>
      <c r="GFC2" s="43"/>
      <c r="GFD2" s="43"/>
      <c r="GFE2" s="43"/>
      <c r="GFF2" s="43"/>
      <c r="GFG2" s="43"/>
      <c r="GFH2" s="43"/>
      <c r="GFI2" s="43"/>
      <c r="GFJ2" s="43"/>
      <c r="GFK2" s="43"/>
      <c r="GFL2" s="43"/>
      <c r="GFM2" s="43"/>
      <c r="GFN2" s="43"/>
      <c r="GFO2" s="43"/>
      <c r="GFP2" s="43"/>
      <c r="GFQ2" s="43"/>
      <c r="GFR2" s="43"/>
      <c r="GFS2" s="43"/>
      <c r="GFT2" s="43"/>
      <c r="GFU2" s="43"/>
      <c r="GFV2" s="43"/>
      <c r="GFW2" s="43"/>
      <c r="GFX2" s="43"/>
      <c r="GFY2" s="43"/>
      <c r="GFZ2" s="43"/>
      <c r="GGA2" s="43"/>
      <c r="GGB2" s="43"/>
      <c r="GGC2" s="43"/>
      <c r="GGD2" s="43"/>
      <c r="GGE2" s="43"/>
      <c r="GGF2" s="43"/>
      <c r="GGG2" s="43"/>
      <c r="GGH2" s="43"/>
      <c r="GGI2" s="43"/>
      <c r="GGJ2" s="43"/>
      <c r="GGK2" s="43"/>
      <c r="GGL2" s="43"/>
      <c r="GGM2" s="43"/>
      <c r="GGN2" s="43"/>
      <c r="GGO2" s="43"/>
      <c r="GGP2" s="43"/>
      <c r="GGQ2" s="43"/>
      <c r="GGR2" s="43"/>
      <c r="GGS2" s="43"/>
      <c r="GGT2" s="43"/>
      <c r="GGU2" s="43"/>
      <c r="GGV2" s="43"/>
      <c r="GGW2" s="43"/>
      <c r="GGX2" s="43"/>
      <c r="GGY2" s="43"/>
      <c r="GGZ2" s="43"/>
      <c r="GHA2" s="43"/>
      <c r="GHB2" s="43"/>
      <c r="GHC2" s="43"/>
      <c r="GHD2" s="43"/>
      <c r="GHE2" s="43"/>
      <c r="GHF2" s="43"/>
      <c r="GHG2" s="43"/>
      <c r="GHH2" s="43"/>
      <c r="GHI2" s="43"/>
      <c r="GHJ2" s="43"/>
      <c r="GHK2" s="43"/>
      <c r="GHL2" s="43"/>
      <c r="GHM2" s="43"/>
      <c r="GHN2" s="43"/>
      <c r="GHO2" s="43"/>
      <c r="GHP2" s="43"/>
      <c r="GHQ2" s="43"/>
      <c r="GHR2" s="43"/>
      <c r="GHS2" s="43"/>
      <c r="GHT2" s="43"/>
      <c r="GHU2" s="43"/>
      <c r="GHV2" s="43"/>
      <c r="GHW2" s="43"/>
      <c r="GHX2" s="43"/>
      <c r="GHY2" s="43"/>
      <c r="GHZ2" s="43"/>
      <c r="GIA2" s="43"/>
      <c r="GIB2" s="43"/>
      <c r="GIC2" s="43"/>
      <c r="GID2" s="43"/>
      <c r="GIE2" s="43"/>
      <c r="GIF2" s="43"/>
      <c r="GIG2" s="43"/>
      <c r="GIH2" s="43"/>
      <c r="GII2" s="43"/>
      <c r="GIJ2" s="43"/>
      <c r="GIK2" s="43"/>
      <c r="GIL2" s="43"/>
      <c r="GIM2" s="43"/>
      <c r="GIN2" s="43"/>
      <c r="GIO2" s="43"/>
      <c r="GIP2" s="43"/>
      <c r="GIQ2" s="43"/>
      <c r="GIR2" s="43"/>
      <c r="GIS2" s="43"/>
      <c r="GIT2" s="43"/>
      <c r="GIU2" s="43"/>
      <c r="GIV2" s="43"/>
      <c r="GIW2" s="43"/>
      <c r="GIX2" s="43"/>
      <c r="GIY2" s="43"/>
      <c r="GIZ2" s="43"/>
      <c r="GJA2" s="43"/>
      <c r="GJB2" s="43"/>
      <c r="GJC2" s="43"/>
      <c r="GJD2" s="43"/>
      <c r="GJE2" s="43"/>
      <c r="GJF2" s="43"/>
      <c r="GJG2" s="43"/>
      <c r="GJH2" s="43"/>
      <c r="GJI2" s="43"/>
      <c r="GJJ2" s="43"/>
      <c r="GJK2" s="43"/>
      <c r="GJL2" s="43"/>
      <c r="GJM2" s="43"/>
      <c r="GJN2" s="43"/>
      <c r="GJO2" s="43"/>
      <c r="GJP2" s="43"/>
      <c r="GJQ2" s="43"/>
      <c r="GJR2" s="43"/>
      <c r="GJS2" s="43"/>
      <c r="GJT2" s="43"/>
      <c r="GJU2" s="43"/>
      <c r="GJV2" s="43"/>
      <c r="GJW2" s="43"/>
      <c r="GJX2" s="43"/>
      <c r="GJY2" s="43"/>
      <c r="GJZ2" s="43"/>
      <c r="GKA2" s="43"/>
      <c r="GKB2" s="43"/>
      <c r="GKC2" s="43"/>
      <c r="GKD2" s="43"/>
      <c r="GKE2" s="43"/>
      <c r="GKF2" s="43"/>
      <c r="GKG2" s="43"/>
      <c r="GKH2" s="43"/>
      <c r="GKI2" s="43"/>
      <c r="GKJ2" s="43"/>
      <c r="GKK2" s="43"/>
      <c r="GKL2" s="43"/>
      <c r="GKM2" s="43"/>
      <c r="GKN2" s="43"/>
      <c r="GKO2" s="43"/>
      <c r="GKP2" s="43"/>
      <c r="GKQ2" s="43"/>
      <c r="GKR2" s="43"/>
      <c r="GKS2" s="43"/>
      <c r="GKT2" s="43"/>
      <c r="GKU2" s="43"/>
      <c r="GKV2" s="43"/>
      <c r="GKW2" s="43"/>
      <c r="GKX2" s="43"/>
      <c r="GKY2" s="43"/>
      <c r="GKZ2" s="43"/>
      <c r="GLA2" s="43"/>
      <c r="GLB2" s="43"/>
      <c r="GLC2" s="43"/>
      <c r="GLD2" s="43"/>
      <c r="GLE2" s="43"/>
      <c r="GLF2" s="43"/>
      <c r="GLG2" s="43"/>
      <c r="GLH2" s="43"/>
      <c r="GLI2" s="43"/>
      <c r="GLJ2" s="43"/>
      <c r="GLK2" s="43"/>
      <c r="GLL2" s="43"/>
      <c r="GLM2" s="43"/>
      <c r="GLN2" s="43"/>
      <c r="GLO2" s="43"/>
      <c r="GLP2" s="43"/>
      <c r="GLQ2" s="43"/>
      <c r="GLR2" s="43"/>
      <c r="GLS2" s="43"/>
      <c r="GLT2" s="43"/>
      <c r="GLU2" s="43"/>
      <c r="GLV2" s="43"/>
      <c r="GLW2" s="43"/>
      <c r="GLX2" s="43"/>
      <c r="GLY2" s="43"/>
      <c r="GLZ2" s="43"/>
      <c r="GMA2" s="43"/>
      <c r="GMB2" s="43"/>
      <c r="GMC2" s="43"/>
      <c r="GMD2" s="43"/>
      <c r="GME2" s="43"/>
      <c r="GMF2" s="43"/>
      <c r="GMG2" s="43"/>
      <c r="GMH2" s="43"/>
      <c r="GMI2" s="43"/>
      <c r="GMJ2" s="43"/>
      <c r="GMK2" s="43"/>
      <c r="GML2" s="43"/>
      <c r="GMM2" s="43"/>
      <c r="GMN2" s="43"/>
      <c r="GMO2" s="43"/>
      <c r="GMP2" s="43"/>
      <c r="GMQ2" s="43"/>
      <c r="GMR2" s="43"/>
      <c r="GMS2" s="43"/>
      <c r="GMT2" s="43"/>
      <c r="GMU2" s="43"/>
      <c r="GMV2" s="43"/>
      <c r="GMW2" s="43"/>
      <c r="GMX2" s="43"/>
      <c r="GMY2" s="43"/>
      <c r="GMZ2" s="43"/>
      <c r="GNA2" s="43"/>
      <c r="GNB2" s="43"/>
      <c r="GNC2" s="43"/>
      <c r="GND2" s="43"/>
      <c r="GNE2" s="43"/>
      <c r="GNF2" s="43"/>
      <c r="GNG2" s="43"/>
      <c r="GNH2" s="43"/>
      <c r="GNI2" s="43"/>
      <c r="GNJ2" s="43"/>
      <c r="GNK2" s="43"/>
      <c r="GNL2" s="43"/>
      <c r="GNM2" s="43"/>
      <c r="GNN2" s="43"/>
      <c r="GNO2" s="43"/>
      <c r="GNP2" s="43"/>
      <c r="GNQ2" s="43"/>
      <c r="GNR2" s="43"/>
      <c r="GNS2" s="43"/>
      <c r="GNT2" s="43"/>
      <c r="GNU2" s="43"/>
      <c r="GNV2" s="43"/>
      <c r="GNW2" s="43"/>
      <c r="GNX2" s="43"/>
      <c r="GNY2" s="43"/>
      <c r="GNZ2" s="43"/>
      <c r="GOA2" s="43"/>
      <c r="GOB2" s="43"/>
      <c r="GOC2" s="43"/>
      <c r="GOD2" s="43"/>
      <c r="GOE2" s="43"/>
      <c r="GOF2" s="43"/>
      <c r="GOG2" s="43"/>
      <c r="GOH2" s="43"/>
      <c r="GOI2" s="43"/>
      <c r="GOJ2" s="43"/>
      <c r="GOK2" s="43"/>
      <c r="GOL2" s="43"/>
      <c r="GOM2" s="43"/>
      <c r="GON2" s="43"/>
      <c r="GOO2" s="43"/>
      <c r="GOP2" s="43"/>
      <c r="GOQ2" s="43"/>
      <c r="GOR2" s="43"/>
      <c r="GOS2" s="43"/>
      <c r="GOT2" s="43"/>
      <c r="GOU2" s="43"/>
      <c r="GOV2" s="43"/>
      <c r="GOW2" s="43"/>
      <c r="GOX2" s="43"/>
      <c r="GOY2" s="43"/>
      <c r="GOZ2" s="43"/>
      <c r="GPA2" s="43"/>
      <c r="GPB2" s="43"/>
      <c r="GPC2" s="43"/>
      <c r="GPD2" s="43"/>
      <c r="GPE2" s="43"/>
      <c r="GPF2" s="43"/>
      <c r="GPG2" s="43"/>
      <c r="GPH2" s="43"/>
      <c r="GPI2" s="43"/>
      <c r="GPJ2" s="43"/>
      <c r="GPK2" s="43"/>
      <c r="GPL2" s="43"/>
      <c r="GPM2" s="43"/>
      <c r="GPN2" s="43"/>
      <c r="GPO2" s="43"/>
      <c r="GPP2" s="43"/>
      <c r="GPQ2" s="43"/>
      <c r="GPR2" s="43"/>
      <c r="GPS2" s="43"/>
      <c r="GPT2" s="43"/>
      <c r="GPU2" s="43"/>
      <c r="GPV2" s="43"/>
      <c r="GPW2" s="43"/>
      <c r="GPX2" s="43"/>
      <c r="GPY2" s="43"/>
      <c r="GPZ2" s="43"/>
      <c r="GQA2" s="43"/>
      <c r="GQB2" s="43"/>
      <c r="GQC2" s="43"/>
      <c r="GQD2" s="43"/>
      <c r="GQE2" s="43"/>
      <c r="GQF2" s="43"/>
      <c r="GQG2" s="43"/>
      <c r="GQH2" s="43"/>
      <c r="GQI2" s="43"/>
      <c r="GQJ2" s="43"/>
      <c r="GQK2" s="43"/>
      <c r="GQL2" s="43"/>
      <c r="GQM2" s="43"/>
      <c r="GQN2" s="43"/>
      <c r="GQO2" s="43"/>
      <c r="GQP2" s="43"/>
      <c r="GQQ2" s="43"/>
      <c r="GQR2" s="43"/>
      <c r="GQS2" s="43"/>
      <c r="GQT2" s="43"/>
      <c r="GQU2" s="43"/>
      <c r="GQV2" s="43"/>
      <c r="GQW2" s="43"/>
      <c r="GQX2" s="43"/>
      <c r="GQY2" s="43"/>
      <c r="GQZ2" s="43"/>
      <c r="GRA2" s="43"/>
      <c r="GRB2" s="43"/>
      <c r="GRC2" s="43"/>
      <c r="GRD2" s="43"/>
      <c r="GRE2" s="43"/>
      <c r="GRF2" s="43"/>
      <c r="GRG2" s="43"/>
      <c r="GRH2" s="43"/>
      <c r="GRI2" s="43"/>
      <c r="GRJ2" s="43"/>
      <c r="GRK2" s="43"/>
      <c r="GRL2" s="43"/>
      <c r="GRM2" s="43"/>
      <c r="GRN2" s="43"/>
      <c r="GRO2" s="43"/>
      <c r="GRP2" s="43"/>
      <c r="GRQ2" s="43"/>
      <c r="GRR2" s="43"/>
      <c r="GRS2" s="43"/>
      <c r="GRT2" s="43"/>
      <c r="GRU2" s="43"/>
      <c r="GRV2" s="43"/>
      <c r="GRW2" s="43"/>
      <c r="GRX2" s="43"/>
      <c r="GRY2" s="43"/>
      <c r="GRZ2" s="43"/>
      <c r="GSA2" s="43"/>
      <c r="GSB2" s="43"/>
      <c r="GSC2" s="43"/>
      <c r="GSD2" s="43"/>
      <c r="GSE2" s="43"/>
      <c r="GSF2" s="43"/>
      <c r="GSG2" s="43"/>
      <c r="GSH2" s="43"/>
      <c r="GSI2" s="43"/>
      <c r="GSJ2" s="43"/>
      <c r="GSK2" s="43"/>
      <c r="GSL2" s="43"/>
      <c r="GSM2" s="43"/>
      <c r="GSN2" s="43"/>
      <c r="GSO2" s="43"/>
      <c r="GSP2" s="43"/>
      <c r="GSQ2" s="43"/>
      <c r="GSR2" s="43"/>
      <c r="GSS2" s="43"/>
      <c r="GST2" s="43"/>
      <c r="GSU2" s="43"/>
      <c r="GSV2" s="43"/>
      <c r="GSW2" s="43"/>
      <c r="GSX2" s="43"/>
      <c r="GSY2" s="43"/>
      <c r="GSZ2" s="43"/>
      <c r="GTA2" s="43"/>
      <c r="GTB2" s="43"/>
      <c r="GTC2" s="43"/>
      <c r="GTD2" s="43"/>
      <c r="GTE2" s="43"/>
      <c r="GTF2" s="43"/>
      <c r="GTG2" s="43"/>
      <c r="GTH2" s="43"/>
      <c r="GTI2" s="43"/>
      <c r="GTJ2" s="43"/>
      <c r="GTK2" s="43"/>
      <c r="GTL2" s="43"/>
      <c r="GTM2" s="43"/>
      <c r="GTN2" s="43"/>
      <c r="GTO2" s="43"/>
      <c r="GTP2" s="43"/>
      <c r="GTQ2" s="43"/>
      <c r="GTR2" s="43"/>
      <c r="GTS2" s="43"/>
      <c r="GTT2" s="43"/>
      <c r="GTU2" s="43"/>
      <c r="GTV2" s="43"/>
      <c r="GTW2" s="43"/>
      <c r="GTX2" s="43"/>
      <c r="GTY2" s="43"/>
      <c r="GTZ2" s="43"/>
      <c r="GUA2" s="43"/>
      <c r="GUB2" s="43"/>
      <c r="GUC2" s="43"/>
      <c r="GUD2" s="43"/>
      <c r="GUE2" s="43"/>
      <c r="GUF2" s="43"/>
      <c r="GUG2" s="43"/>
      <c r="GUH2" s="43"/>
      <c r="GUI2" s="43"/>
      <c r="GUJ2" s="43"/>
      <c r="GUK2" s="43"/>
      <c r="GUL2" s="43"/>
      <c r="GUM2" s="43"/>
      <c r="GUN2" s="43"/>
      <c r="GUO2" s="43"/>
      <c r="GUP2" s="43"/>
      <c r="GUQ2" s="43"/>
      <c r="GUR2" s="43"/>
      <c r="GUS2" s="43"/>
      <c r="GUT2" s="43"/>
      <c r="GUU2" s="43"/>
      <c r="GUV2" s="43"/>
      <c r="GUW2" s="43"/>
      <c r="GUX2" s="43"/>
      <c r="GUY2" s="43"/>
      <c r="GUZ2" s="43"/>
      <c r="GVA2" s="43"/>
      <c r="GVB2" s="43"/>
      <c r="GVC2" s="43"/>
      <c r="GVD2" s="43"/>
      <c r="GVE2" s="43"/>
      <c r="GVF2" s="43"/>
      <c r="GVG2" s="43"/>
      <c r="GVH2" s="43"/>
      <c r="GVI2" s="43"/>
      <c r="GVJ2" s="43"/>
      <c r="GVK2" s="43"/>
      <c r="GVL2" s="43"/>
      <c r="GVM2" s="43"/>
      <c r="GVN2" s="43"/>
      <c r="GVO2" s="43"/>
      <c r="GVP2" s="43"/>
      <c r="GVQ2" s="43"/>
      <c r="GVR2" s="43"/>
      <c r="GVS2" s="43"/>
      <c r="GVT2" s="43"/>
      <c r="GVU2" s="43"/>
      <c r="GVV2" s="43"/>
      <c r="GVW2" s="43"/>
      <c r="GVX2" s="43"/>
      <c r="GVY2" s="43"/>
      <c r="GVZ2" s="43"/>
      <c r="GWA2" s="43"/>
      <c r="GWB2" s="43"/>
      <c r="GWC2" s="43"/>
      <c r="GWD2" s="43"/>
      <c r="GWE2" s="43"/>
      <c r="GWF2" s="43"/>
      <c r="GWG2" s="43"/>
      <c r="GWH2" s="43"/>
      <c r="GWI2" s="43"/>
      <c r="GWJ2" s="43"/>
      <c r="GWK2" s="43"/>
      <c r="GWL2" s="43"/>
      <c r="GWM2" s="43"/>
      <c r="GWN2" s="43"/>
      <c r="GWO2" s="43"/>
      <c r="GWP2" s="43"/>
      <c r="GWQ2" s="43"/>
      <c r="GWR2" s="43"/>
      <c r="GWS2" s="43"/>
      <c r="GWT2" s="43"/>
      <c r="GWU2" s="43"/>
      <c r="GWV2" s="43"/>
      <c r="GWW2" s="43"/>
      <c r="GWX2" s="43"/>
      <c r="GWY2" s="43"/>
      <c r="GWZ2" s="43"/>
      <c r="GXA2" s="43"/>
      <c r="GXB2" s="43"/>
      <c r="GXC2" s="43"/>
      <c r="GXD2" s="43"/>
      <c r="GXE2" s="43"/>
      <c r="GXF2" s="43"/>
      <c r="GXG2" s="43"/>
      <c r="GXH2" s="43"/>
      <c r="GXI2" s="43"/>
      <c r="GXJ2" s="43"/>
      <c r="GXK2" s="43"/>
      <c r="GXL2" s="43"/>
      <c r="GXM2" s="43"/>
      <c r="GXN2" s="43"/>
      <c r="GXO2" s="43"/>
      <c r="GXP2" s="43"/>
      <c r="GXQ2" s="43"/>
      <c r="GXR2" s="43"/>
      <c r="GXS2" s="43"/>
      <c r="GXT2" s="43"/>
      <c r="GXU2" s="43"/>
      <c r="GXV2" s="43"/>
      <c r="GXW2" s="43"/>
      <c r="GXX2" s="43"/>
      <c r="GXY2" s="43"/>
      <c r="GXZ2" s="43"/>
      <c r="GYA2" s="43"/>
      <c r="GYB2" s="43"/>
      <c r="GYC2" s="43"/>
      <c r="GYD2" s="43"/>
      <c r="GYE2" s="43"/>
      <c r="GYF2" s="43"/>
      <c r="GYG2" s="43"/>
      <c r="GYH2" s="43"/>
      <c r="GYI2" s="43"/>
      <c r="GYJ2" s="43"/>
      <c r="GYK2" s="43"/>
      <c r="GYL2" s="43"/>
      <c r="GYM2" s="43"/>
      <c r="GYN2" s="43"/>
      <c r="GYO2" s="43"/>
      <c r="GYP2" s="43"/>
      <c r="GYQ2" s="43"/>
      <c r="GYR2" s="43"/>
      <c r="GYS2" s="43"/>
      <c r="GYT2" s="43"/>
      <c r="GYU2" s="43"/>
      <c r="GYV2" s="43"/>
      <c r="GYW2" s="43"/>
      <c r="GYX2" s="43"/>
      <c r="GYY2" s="43"/>
      <c r="GYZ2" s="43"/>
      <c r="GZA2" s="43"/>
      <c r="GZB2" s="43"/>
      <c r="GZC2" s="43"/>
      <c r="GZD2" s="43"/>
      <c r="GZE2" s="43"/>
      <c r="GZF2" s="43"/>
      <c r="GZG2" s="43"/>
      <c r="GZH2" s="43"/>
      <c r="GZI2" s="43"/>
      <c r="GZJ2" s="43"/>
      <c r="GZK2" s="43"/>
      <c r="GZL2" s="43"/>
      <c r="GZM2" s="43"/>
      <c r="GZN2" s="43"/>
      <c r="GZO2" s="43"/>
      <c r="GZP2" s="43"/>
      <c r="GZQ2" s="43"/>
      <c r="GZR2" s="43"/>
      <c r="GZS2" s="43"/>
      <c r="GZT2" s="43"/>
      <c r="GZU2" s="43"/>
      <c r="GZV2" s="43"/>
      <c r="GZW2" s="43"/>
      <c r="GZX2" s="43"/>
      <c r="GZY2" s="43"/>
      <c r="GZZ2" s="43"/>
      <c r="HAA2" s="43"/>
      <c r="HAB2" s="43"/>
      <c r="HAC2" s="43"/>
      <c r="HAD2" s="43"/>
      <c r="HAE2" s="43"/>
      <c r="HAF2" s="43"/>
      <c r="HAG2" s="43"/>
      <c r="HAH2" s="43"/>
      <c r="HAI2" s="43"/>
      <c r="HAJ2" s="43"/>
      <c r="HAK2" s="43"/>
      <c r="HAL2" s="43"/>
      <c r="HAM2" s="43"/>
      <c r="HAN2" s="43"/>
      <c r="HAO2" s="43"/>
      <c r="HAP2" s="43"/>
      <c r="HAQ2" s="43"/>
      <c r="HAR2" s="43"/>
      <c r="HAS2" s="43"/>
      <c r="HAT2" s="43"/>
      <c r="HAU2" s="43"/>
      <c r="HAV2" s="43"/>
      <c r="HAW2" s="43"/>
      <c r="HAX2" s="43"/>
      <c r="HAY2" s="43"/>
      <c r="HAZ2" s="43"/>
      <c r="HBA2" s="43"/>
      <c r="HBB2" s="43"/>
      <c r="HBC2" s="43"/>
      <c r="HBD2" s="43"/>
      <c r="HBE2" s="43"/>
      <c r="HBF2" s="43"/>
      <c r="HBG2" s="43"/>
      <c r="HBH2" s="43"/>
      <c r="HBI2" s="43"/>
      <c r="HBJ2" s="43"/>
      <c r="HBK2" s="43"/>
      <c r="HBL2" s="43"/>
      <c r="HBM2" s="43"/>
      <c r="HBN2" s="43"/>
      <c r="HBO2" s="43"/>
      <c r="HBP2" s="43"/>
      <c r="HBQ2" s="43"/>
      <c r="HBR2" s="43"/>
      <c r="HBS2" s="43"/>
      <c r="HBT2" s="43"/>
      <c r="HBU2" s="43"/>
      <c r="HBV2" s="43"/>
      <c r="HBW2" s="43"/>
      <c r="HBX2" s="43"/>
      <c r="HBY2" s="43"/>
      <c r="HBZ2" s="43"/>
      <c r="HCA2" s="43"/>
      <c r="HCB2" s="43"/>
      <c r="HCC2" s="43"/>
      <c r="HCD2" s="43"/>
      <c r="HCE2" s="43"/>
      <c r="HCF2" s="43"/>
      <c r="HCG2" s="43"/>
      <c r="HCH2" s="43"/>
      <c r="HCI2" s="43"/>
      <c r="HCJ2" s="43"/>
      <c r="HCK2" s="43"/>
      <c r="HCL2" s="43"/>
      <c r="HCM2" s="43"/>
      <c r="HCN2" s="43"/>
      <c r="HCO2" s="43"/>
      <c r="HCP2" s="43"/>
      <c r="HCQ2" s="43"/>
      <c r="HCR2" s="43"/>
      <c r="HCS2" s="43"/>
      <c r="HCT2" s="43"/>
      <c r="HCU2" s="43"/>
      <c r="HCV2" s="43"/>
      <c r="HCW2" s="43"/>
      <c r="HCX2" s="43"/>
      <c r="HCY2" s="43"/>
      <c r="HCZ2" s="43"/>
      <c r="HDA2" s="43"/>
      <c r="HDB2" s="43"/>
      <c r="HDC2" s="43"/>
      <c r="HDD2" s="43"/>
      <c r="HDE2" s="43"/>
      <c r="HDF2" s="43"/>
      <c r="HDG2" s="43"/>
      <c r="HDH2" s="43"/>
      <c r="HDI2" s="43"/>
      <c r="HDJ2" s="43"/>
      <c r="HDK2" s="43"/>
      <c r="HDL2" s="43"/>
      <c r="HDM2" s="43"/>
      <c r="HDN2" s="43"/>
      <c r="HDO2" s="43"/>
      <c r="HDP2" s="43"/>
      <c r="HDQ2" s="43"/>
      <c r="HDR2" s="43"/>
      <c r="HDS2" s="43"/>
      <c r="HDT2" s="43"/>
      <c r="HDU2" s="43"/>
      <c r="HDV2" s="43"/>
      <c r="HDW2" s="43"/>
      <c r="HDX2" s="43"/>
      <c r="HDY2" s="43"/>
      <c r="HDZ2" s="43"/>
      <c r="HEA2" s="43"/>
      <c r="HEB2" s="43"/>
      <c r="HEC2" s="43"/>
      <c r="HED2" s="43"/>
      <c r="HEE2" s="43"/>
      <c r="HEF2" s="43"/>
      <c r="HEG2" s="43"/>
      <c r="HEH2" s="43"/>
      <c r="HEI2" s="43"/>
      <c r="HEJ2" s="43"/>
      <c r="HEK2" s="43"/>
      <c r="HEL2" s="43"/>
      <c r="HEM2" s="43"/>
      <c r="HEN2" s="43"/>
      <c r="HEO2" s="43"/>
      <c r="HEP2" s="43"/>
      <c r="HEQ2" s="43"/>
      <c r="HER2" s="43"/>
      <c r="HES2" s="43"/>
      <c r="HET2" s="43"/>
      <c r="HEU2" s="43"/>
      <c r="HEV2" s="43"/>
      <c r="HEW2" s="43"/>
      <c r="HEX2" s="43"/>
      <c r="HEY2" s="43"/>
      <c r="HEZ2" s="43"/>
      <c r="HFA2" s="43"/>
      <c r="HFB2" s="43"/>
      <c r="HFC2" s="43"/>
      <c r="HFD2" s="43"/>
      <c r="HFE2" s="43"/>
      <c r="HFF2" s="43"/>
      <c r="HFG2" s="43"/>
      <c r="HFH2" s="43"/>
      <c r="HFI2" s="43"/>
      <c r="HFJ2" s="43"/>
      <c r="HFK2" s="43"/>
      <c r="HFL2" s="43"/>
      <c r="HFM2" s="43"/>
      <c r="HFN2" s="43"/>
      <c r="HFO2" s="43"/>
      <c r="HFP2" s="43"/>
      <c r="HFQ2" s="43"/>
      <c r="HFR2" s="43"/>
      <c r="HFS2" s="43"/>
      <c r="HFT2" s="43"/>
      <c r="HFU2" s="43"/>
      <c r="HFV2" s="43"/>
      <c r="HFW2" s="43"/>
      <c r="HFX2" s="43"/>
      <c r="HFY2" s="43"/>
      <c r="HFZ2" s="43"/>
      <c r="HGA2" s="43"/>
      <c r="HGB2" s="43"/>
      <c r="HGC2" s="43"/>
      <c r="HGD2" s="43"/>
      <c r="HGE2" s="43"/>
      <c r="HGF2" s="43"/>
      <c r="HGG2" s="43"/>
      <c r="HGH2" s="43"/>
      <c r="HGI2" s="43"/>
      <c r="HGJ2" s="43"/>
      <c r="HGK2" s="43"/>
      <c r="HGL2" s="43"/>
      <c r="HGM2" s="43"/>
      <c r="HGN2" s="43"/>
      <c r="HGO2" s="43"/>
      <c r="HGP2" s="43"/>
      <c r="HGQ2" s="43"/>
      <c r="HGR2" s="43"/>
      <c r="HGS2" s="43"/>
      <c r="HGT2" s="43"/>
      <c r="HGU2" s="43"/>
      <c r="HGV2" s="43"/>
      <c r="HGW2" s="43"/>
      <c r="HGX2" s="43"/>
      <c r="HGY2" s="43"/>
      <c r="HGZ2" s="43"/>
      <c r="HHA2" s="43"/>
      <c r="HHB2" s="43"/>
      <c r="HHC2" s="43"/>
      <c r="HHD2" s="43"/>
      <c r="HHE2" s="43"/>
      <c r="HHF2" s="43"/>
      <c r="HHG2" s="43"/>
      <c r="HHH2" s="43"/>
      <c r="HHI2" s="43"/>
      <c r="HHJ2" s="43"/>
      <c r="HHK2" s="43"/>
      <c r="HHL2" s="43"/>
      <c r="HHM2" s="43"/>
      <c r="HHN2" s="43"/>
      <c r="HHO2" s="43"/>
      <c r="HHP2" s="43"/>
      <c r="HHQ2" s="43"/>
      <c r="HHR2" s="43"/>
      <c r="HHS2" s="43"/>
      <c r="HHT2" s="43"/>
      <c r="HHU2" s="43"/>
      <c r="HHV2" s="43"/>
      <c r="HHW2" s="43"/>
      <c r="HHX2" s="43"/>
      <c r="HHY2" s="43"/>
      <c r="HHZ2" s="43"/>
      <c r="HIA2" s="43"/>
      <c r="HIB2" s="43"/>
      <c r="HIC2" s="43"/>
      <c r="HID2" s="43"/>
      <c r="HIE2" s="43"/>
      <c r="HIF2" s="43"/>
      <c r="HIG2" s="43"/>
      <c r="HIH2" s="43"/>
      <c r="HII2" s="43"/>
      <c r="HIJ2" s="43"/>
      <c r="HIK2" s="43"/>
      <c r="HIL2" s="43"/>
      <c r="HIM2" s="43"/>
      <c r="HIN2" s="43"/>
      <c r="HIO2" s="43"/>
      <c r="HIP2" s="43"/>
      <c r="HIQ2" s="43"/>
      <c r="HIR2" s="43"/>
      <c r="HIS2" s="43"/>
      <c r="HIT2" s="43"/>
      <c r="HIU2" s="43"/>
      <c r="HIV2" s="43"/>
      <c r="HIW2" s="43"/>
      <c r="HIX2" s="43"/>
      <c r="HIY2" s="43"/>
      <c r="HIZ2" s="43"/>
      <c r="HJA2" s="43"/>
      <c r="HJB2" s="43"/>
      <c r="HJC2" s="43"/>
      <c r="HJD2" s="43"/>
      <c r="HJE2" s="43"/>
      <c r="HJF2" s="43"/>
      <c r="HJG2" s="43"/>
      <c r="HJH2" s="43"/>
      <c r="HJI2" s="43"/>
      <c r="HJJ2" s="43"/>
      <c r="HJK2" s="43"/>
      <c r="HJL2" s="43"/>
      <c r="HJM2" s="43"/>
      <c r="HJN2" s="43"/>
      <c r="HJO2" s="43"/>
      <c r="HJP2" s="43"/>
      <c r="HJQ2" s="43"/>
      <c r="HJR2" s="43"/>
      <c r="HJS2" s="43"/>
      <c r="HJT2" s="43"/>
      <c r="HJU2" s="43"/>
      <c r="HJV2" s="43"/>
      <c r="HJW2" s="43"/>
      <c r="HJX2" s="43"/>
      <c r="HJY2" s="43"/>
      <c r="HJZ2" s="43"/>
      <c r="HKA2" s="43"/>
      <c r="HKB2" s="43"/>
      <c r="HKC2" s="43"/>
      <c r="HKD2" s="43"/>
      <c r="HKE2" s="43"/>
      <c r="HKF2" s="43"/>
      <c r="HKG2" s="43"/>
      <c r="HKH2" s="43"/>
      <c r="HKI2" s="43"/>
      <c r="HKJ2" s="43"/>
      <c r="HKK2" s="43"/>
      <c r="HKL2" s="43"/>
      <c r="HKM2" s="43"/>
      <c r="HKN2" s="43"/>
      <c r="HKO2" s="43"/>
      <c r="HKP2" s="43"/>
      <c r="HKQ2" s="43"/>
      <c r="HKR2" s="43"/>
      <c r="HKS2" s="43"/>
      <c r="HKT2" s="43"/>
      <c r="HKU2" s="43"/>
      <c r="HKV2" s="43"/>
      <c r="HKW2" s="43"/>
      <c r="HKX2" s="43"/>
      <c r="HKY2" s="43"/>
      <c r="HKZ2" s="43"/>
      <c r="HLA2" s="43"/>
      <c r="HLB2" s="43"/>
      <c r="HLC2" s="43"/>
      <c r="HLD2" s="43"/>
      <c r="HLE2" s="43"/>
      <c r="HLF2" s="43"/>
      <c r="HLG2" s="43"/>
      <c r="HLH2" s="43"/>
      <c r="HLI2" s="43"/>
      <c r="HLJ2" s="43"/>
      <c r="HLK2" s="43"/>
      <c r="HLL2" s="43"/>
      <c r="HLM2" s="43"/>
      <c r="HLN2" s="43"/>
      <c r="HLO2" s="43"/>
      <c r="HLP2" s="43"/>
      <c r="HLQ2" s="43"/>
      <c r="HLR2" s="43"/>
      <c r="HLS2" s="43"/>
      <c r="HLT2" s="43"/>
      <c r="HLU2" s="43"/>
      <c r="HLV2" s="43"/>
      <c r="HLW2" s="43"/>
      <c r="HLX2" s="43"/>
      <c r="HLY2" s="43"/>
      <c r="HLZ2" s="43"/>
      <c r="HMA2" s="43"/>
      <c r="HMB2" s="43"/>
      <c r="HMC2" s="43"/>
      <c r="HMD2" s="43"/>
      <c r="HME2" s="43"/>
      <c r="HMF2" s="43"/>
      <c r="HMG2" s="43"/>
      <c r="HMH2" s="43"/>
      <c r="HMI2" s="43"/>
      <c r="HMJ2" s="43"/>
      <c r="HMK2" s="43"/>
      <c r="HML2" s="43"/>
      <c r="HMM2" s="43"/>
      <c r="HMN2" s="43"/>
      <c r="HMO2" s="43"/>
      <c r="HMP2" s="43"/>
      <c r="HMQ2" s="43"/>
      <c r="HMR2" s="43"/>
      <c r="HMS2" s="43"/>
      <c r="HMT2" s="43"/>
      <c r="HMU2" s="43"/>
      <c r="HMV2" s="43"/>
      <c r="HMW2" s="43"/>
      <c r="HMX2" s="43"/>
      <c r="HMY2" s="43"/>
      <c r="HMZ2" s="43"/>
      <c r="HNA2" s="43"/>
      <c r="HNB2" s="43"/>
      <c r="HNC2" s="43"/>
      <c r="HND2" s="43"/>
      <c r="HNE2" s="43"/>
      <c r="HNF2" s="43"/>
      <c r="HNG2" s="43"/>
      <c r="HNH2" s="43"/>
      <c r="HNI2" s="43"/>
      <c r="HNJ2" s="43"/>
      <c r="HNK2" s="43"/>
      <c r="HNL2" s="43"/>
      <c r="HNM2" s="43"/>
      <c r="HNN2" s="43"/>
      <c r="HNO2" s="43"/>
      <c r="HNP2" s="43"/>
      <c r="HNQ2" s="43"/>
      <c r="HNR2" s="43"/>
      <c r="HNS2" s="43"/>
      <c r="HNT2" s="43"/>
      <c r="HNU2" s="43"/>
      <c r="HNV2" s="43"/>
      <c r="HNW2" s="43"/>
      <c r="HNX2" s="43"/>
      <c r="HNY2" s="43"/>
      <c r="HNZ2" s="43"/>
      <c r="HOA2" s="43"/>
      <c r="HOB2" s="43"/>
      <c r="HOC2" s="43"/>
      <c r="HOD2" s="43"/>
      <c r="HOE2" s="43"/>
      <c r="HOF2" s="43"/>
      <c r="HOG2" s="43"/>
      <c r="HOH2" s="43"/>
      <c r="HOI2" s="43"/>
      <c r="HOJ2" s="43"/>
      <c r="HOK2" s="43"/>
      <c r="HOL2" s="43"/>
      <c r="HOM2" s="43"/>
      <c r="HON2" s="43"/>
      <c r="HOO2" s="43"/>
      <c r="HOP2" s="43"/>
      <c r="HOQ2" s="43"/>
      <c r="HOR2" s="43"/>
      <c r="HOS2" s="43"/>
      <c r="HOT2" s="43"/>
      <c r="HOU2" s="43"/>
      <c r="HOV2" s="43"/>
      <c r="HOW2" s="43"/>
      <c r="HOX2" s="43"/>
      <c r="HOY2" s="43"/>
      <c r="HOZ2" s="43"/>
      <c r="HPA2" s="43"/>
      <c r="HPB2" s="43"/>
      <c r="HPC2" s="43"/>
      <c r="HPD2" s="43"/>
      <c r="HPE2" s="43"/>
      <c r="HPF2" s="43"/>
      <c r="HPG2" s="43"/>
      <c r="HPH2" s="43"/>
      <c r="HPI2" s="43"/>
      <c r="HPJ2" s="43"/>
      <c r="HPK2" s="43"/>
      <c r="HPL2" s="43"/>
      <c r="HPM2" s="43"/>
      <c r="HPN2" s="43"/>
      <c r="HPO2" s="43"/>
      <c r="HPP2" s="43"/>
      <c r="HPQ2" s="43"/>
      <c r="HPR2" s="43"/>
      <c r="HPS2" s="43"/>
      <c r="HPT2" s="43"/>
      <c r="HPU2" s="43"/>
      <c r="HPV2" s="43"/>
      <c r="HPW2" s="43"/>
      <c r="HPX2" s="43"/>
      <c r="HPY2" s="43"/>
      <c r="HPZ2" s="43"/>
      <c r="HQA2" s="43"/>
      <c r="HQB2" s="43"/>
      <c r="HQC2" s="43"/>
      <c r="HQD2" s="43"/>
      <c r="HQE2" s="43"/>
      <c r="HQF2" s="43"/>
      <c r="HQG2" s="43"/>
      <c r="HQH2" s="43"/>
      <c r="HQI2" s="43"/>
      <c r="HQJ2" s="43"/>
      <c r="HQK2" s="43"/>
      <c r="HQL2" s="43"/>
      <c r="HQM2" s="43"/>
      <c r="HQN2" s="43"/>
      <c r="HQO2" s="43"/>
      <c r="HQP2" s="43"/>
      <c r="HQQ2" s="43"/>
      <c r="HQR2" s="43"/>
      <c r="HQS2" s="43"/>
      <c r="HQT2" s="43"/>
      <c r="HQU2" s="43"/>
      <c r="HQV2" s="43"/>
      <c r="HQW2" s="43"/>
      <c r="HQX2" s="43"/>
      <c r="HQY2" s="43"/>
      <c r="HQZ2" s="43"/>
      <c r="HRA2" s="43"/>
      <c r="HRB2" s="43"/>
      <c r="HRC2" s="43"/>
      <c r="HRD2" s="43"/>
      <c r="HRE2" s="43"/>
      <c r="HRF2" s="43"/>
      <c r="HRG2" s="43"/>
      <c r="HRH2" s="43"/>
      <c r="HRI2" s="43"/>
      <c r="HRJ2" s="43"/>
      <c r="HRK2" s="43"/>
      <c r="HRL2" s="43"/>
      <c r="HRM2" s="43"/>
      <c r="HRN2" s="43"/>
      <c r="HRO2" s="43"/>
      <c r="HRP2" s="43"/>
      <c r="HRQ2" s="43"/>
      <c r="HRR2" s="43"/>
      <c r="HRS2" s="43"/>
      <c r="HRT2" s="43"/>
      <c r="HRU2" s="43"/>
      <c r="HRV2" s="43"/>
      <c r="HRW2" s="43"/>
      <c r="HRX2" s="43"/>
      <c r="HRY2" s="43"/>
      <c r="HRZ2" s="43"/>
      <c r="HSA2" s="43"/>
      <c r="HSB2" s="43"/>
      <c r="HSC2" s="43"/>
      <c r="HSD2" s="43"/>
      <c r="HSE2" s="43"/>
      <c r="HSF2" s="43"/>
      <c r="HSG2" s="43"/>
      <c r="HSH2" s="43"/>
      <c r="HSI2" s="43"/>
      <c r="HSJ2" s="43"/>
      <c r="HSK2" s="43"/>
      <c r="HSL2" s="43"/>
      <c r="HSM2" s="43"/>
      <c r="HSN2" s="43"/>
      <c r="HSO2" s="43"/>
      <c r="HSP2" s="43"/>
      <c r="HSQ2" s="43"/>
      <c r="HSR2" s="43"/>
      <c r="HSS2" s="43"/>
      <c r="HST2" s="43"/>
      <c r="HSU2" s="43"/>
      <c r="HSV2" s="43"/>
      <c r="HSW2" s="43"/>
      <c r="HSX2" s="43"/>
      <c r="HSY2" s="43"/>
      <c r="HSZ2" s="43"/>
      <c r="HTA2" s="43"/>
      <c r="HTB2" s="43"/>
      <c r="HTC2" s="43"/>
      <c r="HTD2" s="43"/>
      <c r="HTE2" s="43"/>
      <c r="HTF2" s="43"/>
      <c r="HTG2" s="43"/>
      <c r="HTH2" s="43"/>
      <c r="HTI2" s="43"/>
      <c r="HTJ2" s="43"/>
      <c r="HTK2" s="43"/>
      <c r="HTL2" s="43"/>
      <c r="HTM2" s="43"/>
      <c r="HTN2" s="43"/>
      <c r="HTO2" s="43"/>
      <c r="HTP2" s="43"/>
      <c r="HTQ2" s="43"/>
      <c r="HTR2" s="43"/>
      <c r="HTS2" s="43"/>
      <c r="HTT2" s="43"/>
      <c r="HTU2" s="43"/>
      <c r="HTV2" s="43"/>
      <c r="HTW2" s="43"/>
      <c r="HTX2" s="43"/>
      <c r="HTY2" s="43"/>
      <c r="HTZ2" s="43"/>
      <c r="HUA2" s="43"/>
      <c r="HUB2" s="43"/>
      <c r="HUC2" s="43"/>
      <c r="HUD2" s="43"/>
      <c r="HUE2" s="43"/>
      <c r="HUF2" s="43"/>
      <c r="HUG2" s="43"/>
      <c r="HUH2" s="43"/>
      <c r="HUI2" s="43"/>
      <c r="HUJ2" s="43"/>
      <c r="HUK2" s="43"/>
      <c r="HUL2" s="43"/>
      <c r="HUM2" s="43"/>
      <c r="HUN2" s="43"/>
      <c r="HUO2" s="43"/>
      <c r="HUP2" s="43"/>
      <c r="HUQ2" s="43"/>
      <c r="HUR2" s="43"/>
      <c r="HUS2" s="43"/>
      <c r="HUT2" s="43"/>
      <c r="HUU2" s="43"/>
      <c r="HUV2" s="43"/>
      <c r="HUW2" s="43"/>
      <c r="HUX2" s="43"/>
      <c r="HUY2" s="43"/>
      <c r="HUZ2" s="43"/>
      <c r="HVA2" s="43"/>
      <c r="HVB2" s="43"/>
      <c r="HVC2" s="43"/>
      <c r="HVD2" s="43"/>
      <c r="HVE2" s="43"/>
      <c r="HVF2" s="43"/>
      <c r="HVG2" s="43"/>
      <c r="HVH2" s="43"/>
      <c r="HVI2" s="43"/>
      <c r="HVJ2" s="43"/>
      <c r="HVK2" s="43"/>
      <c r="HVL2" s="43"/>
      <c r="HVM2" s="43"/>
      <c r="HVN2" s="43"/>
      <c r="HVO2" s="43"/>
      <c r="HVP2" s="43"/>
      <c r="HVQ2" s="43"/>
      <c r="HVR2" s="43"/>
      <c r="HVS2" s="43"/>
      <c r="HVT2" s="43"/>
      <c r="HVU2" s="43"/>
      <c r="HVV2" s="43"/>
      <c r="HVW2" s="43"/>
      <c r="HVX2" s="43"/>
      <c r="HVY2" s="43"/>
      <c r="HVZ2" s="43"/>
      <c r="HWA2" s="43"/>
      <c r="HWB2" s="43"/>
      <c r="HWC2" s="43"/>
      <c r="HWD2" s="43"/>
      <c r="HWE2" s="43"/>
      <c r="HWF2" s="43"/>
      <c r="HWG2" s="43"/>
      <c r="HWH2" s="43"/>
      <c r="HWI2" s="43"/>
      <c r="HWJ2" s="43"/>
      <c r="HWK2" s="43"/>
      <c r="HWL2" s="43"/>
      <c r="HWM2" s="43"/>
      <c r="HWN2" s="43"/>
      <c r="HWO2" s="43"/>
      <c r="HWP2" s="43"/>
      <c r="HWQ2" s="43"/>
      <c r="HWR2" s="43"/>
      <c r="HWS2" s="43"/>
      <c r="HWT2" s="43"/>
      <c r="HWU2" s="43"/>
      <c r="HWV2" s="43"/>
      <c r="HWW2" s="43"/>
      <c r="HWX2" s="43"/>
      <c r="HWY2" s="43"/>
      <c r="HWZ2" s="43"/>
      <c r="HXA2" s="43"/>
      <c r="HXB2" s="43"/>
      <c r="HXC2" s="43"/>
      <c r="HXD2" s="43"/>
      <c r="HXE2" s="43"/>
      <c r="HXF2" s="43"/>
      <c r="HXG2" s="43"/>
      <c r="HXH2" s="43"/>
      <c r="HXI2" s="43"/>
      <c r="HXJ2" s="43"/>
      <c r="HXK2" s="43"/>
      <c r="HXL2" s="43"/>
      <c r="HXM2" s="43"/>
      <c r="HXN2" s="43"/>
      <c r="HXO2" s="43"/>
      <c r="HXP2" s="43"/>
      <c r="HXQ2" s="43"/>
      <c r="HXR2" s="43"/>
      <c r="HXS2" s="43"/>
      <c r="HXT2" s="43"/>
      <c r="HXU2" s="43"/>
      <c r="HXV2" s="43"/>
      <c r="HXW2" s="43"/>
      <c r="HXX2" s="43"/>
      <c r="HXY2" s="43"/>
      <c r="HXZ2" s="43"/>
      <c r="HYA2" s="43"/>
      <c r="HYB2" s="43"/>
      <c r="HYC2" s="43"/>
      <c r="HYD2" s="43"/>
      <c r="HYE2" s="43"/>
      <c r="HYF2" s="43"/>
      <c r="HYG2" s="43"/>
      <c r="HYH2" s="43"/>
      <c r="HYI2" s="43"/>
      <c r="HYJ2" s="43"/>
      <c r="HYK2" s="43"/>
      <c r="HYL2" s="43"/>
      <c r="HYM2" s="43"/>
      <c r="HYN2" s="43"/>
      <c r="HYO2" s="43"/>
      <c r="HYP2" s="43"/>
      <c r="HYQ2" s="43"/>
      <c r="HYR2" s="43"/>
      <c r="HYS2" s="43"/>
      <c r="HYT2" s="43"/>
      <c r="HYU2" s="43"/>
      <c r="HYV2" s="43"/>
      <c r="HYW2" s="43"/>
      <c r="HYX2" s="43"/>
      <c r="HYY2" s="43"/>
      <c r="HYZ2" s="43"/>
      <c r="HZA2" s="43"/>
      <c r="HZB2" s="43"/>
      <c r="HZC2" s="43"/>
      <c r="HZD2" s="43"/>
      <c r="HZE2" s="43"/>
      <c r="HZF2" s="43"/>
      <c r="HZG2" s="43"/>
      <c r="HZH2" s="43"/>
      <c r="HZI2" s="43"/>
      <c r="HZJ2" s="43"/>
      <c r="HZK2" s="43"/>
      <c r="HZL2" s="43"/>
      <c r="HZM2" s="43"/>
      <c r="HZN2" s="43"/>
      <c r="HZO2" s="43"/>
      <c r="HZP2" s="43"/>
      <c r="HZQ2" s="43"/>
      <c r="HZR2" s="43"/>
      <c r="HZS2" s="43"/>
      <c r="HZT2" s="43"/>
      <c r="HZU2" s="43"/>
      <c r="HZV2" s="43"/>
      <c r="HZW2" s="43"/>
      <c r="HZX2" s="43"/>
      <c r="HZY2" s="43"/>
      <c r="HZZ2" s="43"/>
      <c r="IAA2" s="43"/>
      <c r="IAB2" s="43"/>
      <c r="IAC2" s="43"/>
      <c r="IAD2" s="43"/>
      <c r="IAE2" s="43"/>
      <c r="IAF2" s="43"/>
      <c r="IAG2" s="43"/>
      <c r="IAH2" s="43"/>
      <c r="IAI2" s="43"/>
      <c r="IAJ2" s="43"/>
      <c r="IAK2" s="43"/>
      <c r="IAL2" s="43"/>
      <c r="IAM2" s="43"/>
      <c r="IAN2" s="43"/>
      <c r="IAO2" s="43"/>
      <c r="IAP2" s="43"/>
      <c r="IAQ2" s="43"/>
      <c r="IAR2" s="43"/>
      <c r="IAS2" s="43"/>
      <c r="IAT2" s="43"/>
      <c r="IAU2" s="43"/>
      <c r="IAV2" s="43"/>
      <c r="IAW2" s="43"/>
      <c r="IAX2" s="43"/>
      <c r="IAY2" s="43"/>
      <c r="IAZ2" s="43"/>
      <c r="IBA2" s="43"/>
      <c r="IBB2" s="43"/>
      <c r="IBC2" s="43"/>
      <c r="IBD2" s="43"/>
      <c r="IBE2" s="43"/>
      <c r="IBF2" s="43"/>
      <c r="IBG2" s="43"/>
      <c r="IBH2" s="43"/>
      <c r="IBI2" s="43"/>
      <c r="IBJ2" s="43"/>
      <c r="IBK2" s="43"/>
      <c r="IBL2" s="43"/>
      <c r="IBM2" s="43"/>
      <c r="IBN2" s="43"/>
      <c r="IBO2" s="43"/>
      <c r="IBP2" s="43"/>
      <c r="IBQ2" s="43"/>
      <c r="IBR2" s="43"/>
      <c r="IBS2" s="43"/>
      <c r="IBT2" s="43"/>
      <c r="IBU2" s="43"/>
      <c r="IBV2" s="43"/>
      <c r="IBW2" s="43"/>
      <c r="IBX2" s="43"/>
      <c r="IBY2" s="43"/>
      <c r="IBZ2" s="43"/>
      <c r="ICA2" s="43"/>
      <c r="ICB2" s="43"/>
      <c r="ICC2" s="43"/>
      <c r="ICD2" s="43"/>
      <c r="ICE2" s="43"/>
      <c r="ICF2" s="43"/>
      <c r="ICG2" s="43"/>
      <c r="ICH2" s="43"/>
      <c r="ICI2" s="43"/>
      <c r="ICJ2" s="43"/>
      <c r="ICK2" s="43"/>
      <c r="ICL2" s="43"/>
      <c r="ICM2" s="43"/>
      <c r="ICN2" s="43"/>
      <c r="ICO2" s="43"/>
      <c r="ICP2" s="43"/>
      <c r="ICQ2" s="43"/>
      <c r="ICR2" s="43"/>
      <c r="ICS2" s="43"/>
      <c r="ICT2" s="43"/>
      <c r="ICU2" s="43"/>
      <c r="ICV2" s="43"/>
      <c r="ICW2" s="43"/>
      <c r="ICX2" s="43"/>
      <c r="ICY2" s="43"/>
      <c r="ICZ2" s="43"/>
      <c r="IDA2" s="43"/>
      <c r="IDB2" s="43"/>
      <c r="IDC2" s="43"/>
      <c r="IDD2" s="43"/>
      <c r="IDE2" s="43"/>
      <c r="IDF2" s="43"/>
      <c r="IDG2" s="43"/>
      <c r="IDH2" s="43"/>
      <c r="IDI2" s="43"/>
      <c r="IDJ2" s="43"/>
      <c r="IDK2" s="43"/>
      <c r="IDL2" s="43"/>
      <c r="IDM2" s="43"/>
      <c r="IDN2" s="43"/>
      <c r="IDO2" s="43"/>
      <c r="IDP2" s="43"/>
      <c r="IDQ2" s="43"/>
      <c r="IDR2" s="43"/>
      <c r="IDS2" s="43"/>
      <c r="IDT2" s="43"/>
      <c r="IDU2" s="43"/>
      <c r="IDV2" s="43"/>
      <c r="IDW2" s="43"/>
      <c r="IDX2" s="43"/>
      <c r="IDY2" s="43"/>
      <c r="IDZ2" s="43"/>
      <c r="IEA2" s="43"/>
      <c r="IEB2" s="43"/>
      <c r="IEC2" s="43"/>
      <c r="IED2" s="43"/>
      <c r="IEE2" s="43"/>
      <c r="IEF2" s="43"/>
      <c r="IEG2" s="43"/>
      <c r="IEH2" s="43"/>
      <c r="IEI2" s="43"/>
      <c r="IEJ2" s="43"/>
      <c r="IEK2" s="43"/>
      <c r="IEL2" s="43"/>
      <c r="IEM2" s="43"/>
      <c r="IEN2" s="43"/>
      <c r="IEO2" s="43"/>
      <c r="IEP2" s="43"/>
      <c r="IEQ2" s="43"/>
      <c r="IER2" s="43"/>
      <c r="IES2" s="43"/>
      <c r="IET2" s="43"/>
      <c r="IEU2" s="43"/>
      <c r="IEV2" s="43"/>
      <c r="IEW2" s="43"/>
      <c r="IEX2" s="43"/>
      <c r="IEY2" s="43"/>
      <c r="IEZ2" s="43"/>
      <c r="IFA2" s="43"/>
      <c r="IFB2" s="43"/>
      <c r="IFC2" s="43"/>
      <c r="IFD2" s="43"/>
      <c r="IFE2" s="43"/>
      <c r="IFF2" s="43"/>
      <c r="IFG2" s="43"/>
      <c r="IFH2" s="43"/>
      <c r="IFI2" s="43"/>
      <c r="IFJ2" s="43"/>
      <c r="IFK2" s="43"/>
      <c r="IFL2" s="43"/>
      <c r="IFM2" s="43"/>
      <c r="IFN2" s="43"/>
      <c r="IFO2" s="43"/>
      <c r="IFP2" s="43"/>
      <c r="IFQ2" s="43"/>
      <c r="IFR2" s="43"/>
      <c r="IFS2" s="43"/>
      <c r="IFT2" s="43"/>
      <c r="IFU2" s="43"/>
      <c r="IFV2" s="43"/>
      <c r="IFW2" s="43"/>
      <c r="IFX2" s="43"/>
      <c r="IFY2" s="43"/>
      <c r="IFZ2" s="43"/>
      <c r="IGA2" s="43"/>
      <c r="IGB2" s="43"/>
      <c r="IGC2" s="43"/>
      <c r="IGD2" s="43"/>
      <c r="IGE2" s="43"/>
      <c r="IGF2" s="43"/>
      <c r="IGG2" s="43"/>
      <c r="IGH2" s="43"/>
      <c r="IGI2" s="43"/>
      <c r="IGJ2" s="43"/>
      <c r="IGK2" s="43"/>
      <c r="IGL2" s="43"/>
      <c r="IGM2" s="43"/>
      <c r="IGN2" s="43"/>
      <c r="IGO2" s="43"/>
      <c r="IGP2" s="43"/>
      <c r="IGQ2" s="43"/>
      <c r="IGR2" s="43"/>
      <c r="IGS2" s="43"/>
      <c r="IGT2" s="43"/>
      <c r="IGU2" s="43"/>
      <c r="IGV2" s="43"/>
      <c r="IGW2" s="43"/>
      <c r="IGX2" s="43"/>
      <c r="IGY2" s="43"/>
      <c r="IGZ2" s="43"/>
      <c r="IHA2" s="43"/>
      <c r="IHB2" s="43"/>
      <c r="IHC2" s="43"/>
      <c r="IHD2" s="43"/>
      <c r="IHE2" s="43"/>
      <c r="IHF2" s="43"/>
      <c r="IHG2" s="43"/>
      <c r="IHH2" s="43"/>
      <c r="IHI2" s="43"/>
      <c r="IHJ2" s="43"/>
      <c r="IHK2" s="43"/>
      <c r="IHL2" s="43"/>
      <c r="IHM2" s="43"/>
      <c r="IHN2" s="43"/>
      <c r="IHO2" s="43"/>
      <c r="IHP2" s="43"/>
      <c r="IHQ2" s="43"/>
      <c r="IHR2" s="43"/>
      <c r="IHS2" s="43"/>
      <c r="IHT2" s="43"/>
      <c r="IHU2" s="43"/>
      <c r="IHV2" s="43"/>
      <c r="IHW2" s="43"/>
      <c r="IHX2" s="43"/>
      <c r="IHY2" s="43"/>
      <c r="IHZ2" s="43"/>
      <c r="IIA2" s="43"/>
      <c r="IIB2" s="43"/>
      <c r="IIC2" s="43"/>
      <c r="IID2" s="43"/>
      <c r="IIE2" s="43"/>
      <c r="IIF2" s="43"/>
      <c r="IIG2" s="43"/>
      <c r="IIH2" s="43"/>
      <c r="III2" s="43"/>
      <c r="IIJ2" s="43"/>
      <c r="IIK2" s="43"/>
      <c r="IIL2" s="43"/>
      <c r="IIM2" s="43"/>
      <c r="IIN2" s="43"/>
      <c r="IIO2" s="43"/>
      <c r="IIP2" s="43"/>
      <c r="IIQ2" s="43"/>
      <c r="IIR2" s="43"/>
      <c r="IIS2" s="43"/>
      <c r="IIT2" s="43"/>
      <c r="IIU2" s="43"/>
      <c r="IIV2" s="43"/>
      <c r="IIW2" s="43"/>
      <c r="IIX2" s="43"/>
      <c r="IIY2" s="43"/>
      <c r="IIZ2" s="43"/>
      <c r="IJA2" s="43"/>
      <c r="IJB2" s="43"/>
      <c r="IJC2" s="43"/>
      <c r="IJD2" s="43"/>
      <c r="IJE2" s="43"/>
      <c r="IJF2" s="43"/>
      <c r="IJG2" s="43"/>
      <c r="IJH2" s="43"/>
      <c r="IJI2" s="43"/>
      <c r="IJJ2" s="43"/>
      <c r="IJK2" s="43"/>
      <c r="IJL2" s="43"/>
      <c r="IJM2" s="43"/>
      <c r="IJN2" s="43"/>
      <c r="IJO2" s="43"/>
      <c r="IJP2" s="43"/>
      <c r="IJQ2" s="43"/>
      <c r="IJR2" s="43"/>
      <c r="IJS2" s="43"/>
      <c r="IJT2" s="43"/>
      <c r="IJU2" s="43"/>
      <c r="IJV2" s="43"/>
      <c r="IJW2" s="43"/>
      <c r="IJX2" s="43"/>
      <c r="IJY2" s="43"/>
      <c r="IJZ2" s="43"/>
      <c r="IKA2" s="43"/>
      <c r="IKB2" s="43"/>
      <c r="IKC2" s="43"/>
      <c r="IKD2" s="43"/>
      <c r="IKE2" s="43"/>
      <c r="IKF2" s="43"/>
      <c r="IKG2" s="43"/>
      <c r="IKH2" s="43"/>
      <c r="IKI2" s="43"/>
      <c r="IKJ2" s="43"/>
      <c r="IKK2" s="43"/>
      <c r="IKL2" s="43"/>
      <c r="IKM2" s="43"/>
      <c r="IKN2" s="43"/>
      <c r="IKO2" s="43"/>
      <c r="IKP2" s="43"/>
      <c r="IKQ2" s="43"/>
      <c r="IKR2" s="43"/>
      <c r="IKS2" s="43"/>
      <c r="IKT2" s="43"/>
      <c r="IKU2" s="43"/>
      <c r="IKV2" s="43"/>
      <c r="IKW2" s="43"/>
      <c r="IKX2" s="43"/>
      <c r="IKY2" s="43"/>
      <c r="IKZ2" s="43"/>
      <c r="ILA2" s="43"/>
      <c r="ILB2" s="43"/>
      <c r="ILC2" s="43"/>
      <c r="ILD2" s="43"/>
      <c r="ILE2" s="43"/>
      <c r="ILF2" s="43"/>
      <c r="ILG2" s="43"/>
      <c r="ILH2" s="43"/>
      <c r="ILI2" s="43"/>
      <c r="ILJ2" s="43"/>
      <c r="ILK2" s="43"/>
      <c r="ILL2" s="43"/>
      <c r="ILM2" s="43"/>
      <c r="ILN2" s="43"/>
      <c r="ILO2" s="43"/>
      <c r="ILP2" s="43"/>
      <c r="ILQ2" s="43"/>
      <c r="ILR2" s="43"/>
      <c r="ILS2" s="43"/>
      <c r="ILT2" s="43"/>
      <c r="ILU2" s="43"/>
      <c r="ILV2" s="43"/>
      <c r="ILW2" s="43"/>
      <c r="ILX2" s="43"/>
      <c r="ILY2" s="43"/>
      <c r="ILZ2" s="43"/>
      <c r="IMA2" s="43"/>
      <c r="IMB2" s="43"/>
      <c r="IMC2" s="43"/>
      <c r="IMD2" s="43"/>
      <c r="IME2" s="43"/>
      <c r="IMF2" s="43"/>
      <c r="IMG2" s="43"/>
      <c r="IMH2" s="43"/>
      <c r="IMI2" s="43"/>
      <c r="IMJ2" s="43"/>
      <c r="IMK2" s="43"/>
      <c r="IML2" s="43"/>
      <c r="IMM2" s="43"/>
      <c r="IMN2" s="43"/>
      <c r="IMO2" s="43"/>
      <c r="IMP2" s="43"/>
      <c r="IMQ2" s="43"/>
      <c r="IMR2" s="43"/>
      <c r="IMS2" s="43"/>
      <c r="IMT2" s="43"/>
      <c r="IMU2" s="43"/>
      <c r="IMV2" s="43"/>
      <c r="IMW2" s="43"/>
      <c r="IMX2" s="43"/>
      <c r="IMY2" s="43"/>
      <c r="IMZ2" s="43"/>
      <c r="INA2" s="43"/>
      <c r="INB2" s="43"/>
      <c r="INC2" s="43"/>
      <c r="IND2" s="43"/>
      <c r="INE2" s="43"/>
      <c r="INF2" s="43"/>
      <c r="ING2" s="43"/>
      <c r="INH2" s="43"/>
      <c r="INI2" s="43"/>
      <c r="INJ2" s="43"/>
      <c r="INK2" s="43"/>
      <c r="INL2" s="43"/>
      <c r="INM2" s="43"/>
      <c r="INN2" s="43"/>
      <c r="INO2" s="43"/>
      <c r="INP2" s="43"/>
      <c r="INQ2" s="43"/>
      <c r="INR2" s="43"/>
      <c r="INS2" s="43"/>
      <c r="INT2" s="43"/>
      <c r="INU2" s="43"/>
      <c r="INV2" s="43"/>
      <c r="INW2" s="43"/>
      <c r="INX2" s="43"/>
      <c r="INY2" s="43"/>
      <c r="INZ2" s="43"/>
      <c r="IOA2" s="43"/>
      <c r="IOB2" s="43"/>
      <c r="IOC2" s="43"/>
      <c r="IOD2" s="43"/>
      <c r="IOE2" s="43"/>
      <c r="IOF2" s="43"/>
      <c r="IOG2" s="43"/>
      <c r="IOH2" s="43"/>
      <c r="IOI2" s="43"/>
      <c r="IOJ2" s="43"/>
      <c r="IOK2" s="43"/>
      <c r="IOL2" s="43"/>
      <c r="IOM2" s="43"/>
      <c r="ION2" s="43"/>
      <c r="IOO2" s="43"/>
      <c r="IOP2" s="43"/>
      <c r="IOQ2" s="43"/>
      <c r="IOR2" s="43"/>
      <c r="IOS2" s="43"/>
      <c r="IOT2" s="43"/>
      <c r="IOU2" s="43"/>
      <c r="IOV2" s="43"/>
      <c r="IOW2" s="43"/>
      <c r="IOX2" s="43"/>
      <c r="IOY2" s="43"/>
      <c r="IOZ2" s="43"/>
      <c r="IPA2" s="43"/>
      <c r="IPB2" s="43"/>
      <c r="IPC2" s="43"/>
      <c r="IPD2" s="43"/>
      <c r="IPE2" s="43"/>
      <c r="IPF2" s="43"/>
      <c r="IPG2" s="43"/>
      <c r="IPH2" s="43"/>
      <c r="IPI2" s="43"/>
      <c r="IPJ2" s="43"/>
      <c r="IPK2" s="43"/>
      <c r="IPL2" s="43"/>
      <c r="IPM2" s="43"/>
      <c r="IPN2" s="43"/>
      <c r="IPO2" s="43"/>
      <c r="IPP2" s="43"/>
      <c r="IPQ2" s="43"/>
      <c r="IPR2" s="43"/>
      <c r="IPS2" s="43"/>
      <c r="IPT2" s="43"/>
      <c r="IPU2" s="43"/>
      <c r="IPV2" s="43"/>
      <c r="IPW2" s="43"/>
      <c r="IPX2" s="43"/>
      <c r="IPY2" s="43"/>
      <c r="IPZ2" s="43"/>
      <c r="IQA2" s="43"/>
      <c r="IQB2" s="43"/>
      <c r="IQC2" s="43"/>
      <c r="IQD2" s="43"/>
      <c r="IQE2" s="43"/>
      <c r="IQF2" s="43"/>
      <c r="IQG2" s="43"/>
      <c r="IQH2" s="43"/>
      <c r="IQI2" s="43"/>
      <c r="IQJ2" s="43"/>
      <c r="IQK2" s="43"/>
      <c r="IQL2" s="43"/>
      <c r="IQM2" s="43"/>
      <c r="IQN2" s="43"/>
      <c r="IQO2" s="43"/>
      <c r="IQP2" s="43"/>
      <c r="IQQ2" s="43"/>
      <c r="IQR2" s="43"/>
      <c r="IQS2" s="43"/>
      <c r="IQT2" s="43"/>
      <c r="IQU2" s="43"/>
      <c r="IQV2" s="43"/>
      <c r="IQW2" s="43"/>
      <c r="IQX2" s="43"/>
      <c r="IQY2" s="43"/>
      <c r="IQZ2" s="43"/>
      <c r="IRA2" s="43"/>
      <c r="IRB2" s="43"/>
      <c r="IRC2" s="43"/>
      <c r="IRD2" s="43"/>
      <c r="IRE2" s="43"/>
      <c r="IRF2" s="43"/>
      <c r="IRG2" s="43"/>
      <c r="IRH2" s="43"/>
      <c r="IRI2" s="43"/>
      <c r="IRJ2" s="43"/>
      <c r="IRK2" s="43"/>
      <c r="IRL2" s="43"/>
      <c r="IRM2" s="43"/>
      <c r="IRN2" s="43"/>
      <c r="IRO2" s="43"/>
      <c r="IRP2" s="43"/>
      <c r="IRQ2" s="43"/>
      <c r="IRR2" s="43"/>
      <c r="IRS2" s="43"/>
      <c r="IRT2" s="43"/>
      <c r="IRU2" s="43"/>
      <c r="IRV2" s="43"/>
      <c r="IRW2" s="43"/>
      <c r="IRX2" s="43"/>
      <c r="IRY2" s="43"/>
      <c r="IRZ2" s="43"/>
      <c r="ISA2" s="43"/>
      <c r="ISB2" s="43"/>
      <c r="ISC2" s="43"/>
      <c r="ISD2" s="43"/>
      <c r="ISE2" s="43"/>
      <c r="ISF2" s="43"/>
      <c r="ISG2" s="43"/>
      <c r="ISH2" s="43"/>
      <c r="ISI2" s="43"/>
      <c r="ISJ2" s="43"/>
      <c r="ISK2" s="43"/>
      <c r="ISL2" s="43"/>
      <c r="ISM2" s="43"/>
      <c r="ISN2" s="43"/>
      <c r="ISO2" s="43"/>
      <c r="ISP2" s="43"/>
      <c r="ISQ2" s="43"/>
      <c r="ISR2" s="43"/>
      <c r="ISS2" s="43"/>
      <c r="IST2" s="43"/>
      <c r="ISU2" s="43"/>
      <c r="ISV2" s="43"/>
      <c r="ISW2" s="43"/>
      <c r="ISX2" s="43"/>
      <c r="ISY2" s="43"/>
      <c r="ISZ2" s="43"/>
      <c r="ITA2" s="43"/>
      <c r="ITB2" s="43"/>
      <c r="ITC2" s="43"/>
      <c r="ITD2" s="43"/>
      <c r="ITE2" s="43"/>
      <c r="ITF2" s="43"/>
      <c r="ITG2" s="43"/>
      <c r="ITH2" s="43"/>
      <c r="ITI2" s="43"/>
      <c r="ITJ2" s="43"/>
      <c r="ITK2" s="43"/>
      <c r="ITL2" s="43"/>
      <c r="ITM2" s="43"/>
      <c r="ITN2" s="43"/>
      <c r="ITO2" s="43"/>
      <c r="ITP2" s="43"/>
      <c r="ITQ2" s="43"/>
      <c r="ITR2" s="43"/>
      <c r="ITS2" s="43"/>
      <c r="ITT2" s="43"/>
      <c r="ITU2" s="43"/>
      <c r="ITV2" s="43"/>
      <c r="ITW2" s="43"/>
      <c r="ITX2" s="43"/>
      <c r="ITY2" s="43"/>
      <c r="ITZ2" s="43"/>
      <c r="IUA2" s="43"/>
      <c r="IUB2" s="43"/>
      <c r="IUC2" s="43"/>
      <c r="IUD2" s="43"/>
      <c r="IUE2" s="43"/>
      <c r="IUF2" s="43"/>
      <c r="IUG2" s="43"/>
      <c r="IUH2" s="43"/>
      <c r="IUI2" s="43"/>
      <c r="IUJ2" s="43"/>
      <c r="IUK2" s="43"/>
      <c r="IUL2" s="43"/>
      <c r="IUM2" s="43"/>
      <c r="IUN2" s="43"/>
      <c r="IUO2" s="43"/>
      <c r="IUP2" s="43"/>
      <c r="IUQ2" s="43"/>
      <c r="IUR2" s="43"/>
      <c r="IUS2" s="43"/>
      <c r="IUT2" s="43"/>
      <c r="IUU2" s="43"/>
      <c r="IUV2" s="43"/>
      <c r="IUW2" s="43"/>
      <c r="IUX2" s="43"/>
      <c r="IUY2" s="43"/>
      <c r="IUZ2" s="43"/>
      <c r="IVA2" s="43"/>
      <c r="IVB2" s="43"/>
      <c r="IVC2" s="43"/>
      <c r="IVD2" s="43"/>
      <c r="IVE2" s="43"/>
      <c r="IVF2" s="43"/>
      <c r="IVG2" s="43"/>
      <c r="IVH2" s="43"/>
      <c r="IVI2" s="43"/>
      <c r="IVJ2" s="43"/>
      <c r="IVK2" s="43"/>
      <c r="IVL2" s="43"/>
      <c r="IVM2" s="43"/>
      <c r="IVN2" s="43"/>
      <c r="IVO2" s="43"/>
      <c r="IVP2" s="43"/>
      <c r="IVQ2" s="43"/>
      <c r="IVR2" s="43"/>
      <c r="IVS2" s="43"/>
      <c r="IVT2" s="43"/>
      <c r="IVU2" s="43"/>
      <c r="IVV2" s="43"/>
      <c r="IVW2" s="43"/>
      <c r="IVX2" s="43"/>
      <c r="IVY2" s="43"/>
      <c r="IVZ2" s="43"/>
      <c r="IWA2" s="43"/>
      <c r="IWB2" s="43"/>
      <c r="IWC2" s="43"/>
      <c r="IWD2" s="43"/>
      <c r="IWE2" s="43"/>
      <c r="IWF2" s="43"/>
      <c r="IWG2" s="43"/>
      <c r="IWH2" s="43"/>
      <c r="IWI2" s="43"/>
      <c r="IWJ2" s="43"/>
      <c r="IWK2" s="43"/>
      <c r="IWL2" s="43"/>
      <c r="IWM2" s="43"/>
      <c r="IWN2" s="43"/>
      <c r="IWO2" s="43"/>
      <c r="IWP2" s="43"/>
      <c r="IWQ2" s="43"/>
      <c r="IWR2" s="43"/>
      <c r="IWS2" s="43"/>
      <c r="IWT2" s="43"/>
      <c r="IWU2" s="43"/>
      <c r="IWV2" s="43"/>
      <c r="IWW2" s="43"/>
      <c r="IWX2" s="43"/>
      <c r="IWY2" s="43"/>
      <c r="IWZ2" s="43"/>
      <c r="IXA2" s="43"/>
      <c r="IXB2" s="43"/>
      <c r="IXC2" s="43"/>
      <c r="IXD2" s="43"/>
      <c r="IXE2" s="43"/>
      <c r="IXF2" s="43"/>
      <c r="IXG2" s="43"/>
      <c r="IXH2" s="43"/>
      <c r="IXI2" s="43"/>
      <c r="IXJ2" s="43"/>
      <c r="IXK2" s="43"/>
      <c r="IXL2" s="43"/>
      <c r="IXM2" s="43"/>
      <c r="IXN2" s="43"/>
      <c r="IXO2" s="43"/>
      <c r="IXP2" s="43"/>
      <c r="IXQ2" s="43"/>
      <c r="IXR2" s="43"/>
      <c r="IXS2" s="43"/>
      <c r="IXT2" s="43"/>
      <c r="IXU2" s="43"/>
      <c r="IXV2" s="43"/>
      <c r="IXW2" s="43"/>
      <c r="IXX2" s="43"/>
      <c r="IXY2" s="43"/>
      <c r="IXZ2" s="43"/>
      <c r="IYA2" s="43"/>
      <c r="IYB2" s="43"/>
      <c r="IYC2" s="43"/>
      <c r="IYD2" s="43"/>
      <c r="IYE2" s="43"/>
      <c r="IYF2" s="43"/>
      <c r="IYG2" s="43"/>
      <c r="IYH2" s="43"/>
      <c r="IYI2" s="43"/>
      <c r="IYJ2" s="43"/>
      <c r="IYK2" s="43"/>
      <c r="IYL2" s="43"/>
      <c r="IYM2" s="43"/>
      <c r="IYN2" s="43"/>
      <c r="IYO2" s="43"/>
      <c r="IYP2" s="43"/>
      <c r="IYQ2" s="43"/>
      <c r="IYR2" s="43"/>
      <c r="IYS2" s="43"/>
      <c r="IYT2" s="43"/>
      <c r="IYU2" s="43"/>
      <c r="IYV2" s="43"/>
      <c r="IYW2" s="43"/>
      <c r="IYX2" s="43"/>
      <c r="IYY2" s="43"/>
      <c r="IYZ2" s="43"/>
      <c r="IZA2" s="43"/>
      <c r="IZB2" s="43"/>
      <c r="IZC2" s="43"/>
      <c r="IZD2" s="43"/>
      <c r="IZE2" s="43"/>
      <c r="IZF2" s="43"/>
      <c r="IZG2" s="43"/>
      <c r="IZH2" s="43"/>
      <c r="IZI2" s="43"/>
      <c r="IZJ2" s="43"/>
      <c r="IZK2" s="43"/>
      <c r="IZL2" s="43"/>
      <c r="IZM2" s="43"/>
      <c r="IZN2" s="43"/>
      <c r="IZO2" s="43"/>
      <c r="IZP2" s="43"/>
      <c r="IZQ2" s="43"/>
      <c r="IZR2" s="43"/>
      <c r="IZS2" s="43"/>
      <c r="IZT2" s="43"/>
      <c r="IZU2" s="43"/>
      <c r="IZV2" s="43"/>
      <c r="IZW2" s="43"/>
      <c r="IZX2" s="43"/>
      <c r="IZY2" s="43"/>
      <c r="IZZ2" s="43"/>
      <c r="JAA2" s="43"/>
      <c r="JAB2" s="43"/>
      <c r="JAC2" s="43"/>
      <c r="JAD2" s="43"/>
      <c r="JAE2" s="43"/>
      <c r="JAF2" s="43"/>
      <c r="JAG2" s="43"/>
      <c r="JAH2" s="43"/>
      <c r="JAI2" s="43"/>
      <c r="JAJ2" s="43"/>
      <c r="JAK2" s="43"/>
      <c r="JAL2" s="43"/>
      <c r="JAM2" s="43"/>
      <c r="JAN2" s="43"/>
      <c r="JAO2" s="43"/>
      <c r="JAP2" s="43"/>
      <c r="JAQ2" s="43"/>
      <c r="JAR2" s="43"/>
      <c r="JAS2" s="43"/>
      <c r="JAT2" s="43"/>
      <c r="JAU2" s="43"/>
      <c r="JAV2" s="43"/>
      <c r="JAW2" s="43"/>
      <c r="JAX2" s="43"/>
      <c r="JAY2" s="43"/>
      <c r="JAZ2" s="43"/>
      <c r="JBA2" s="43"/>
      <c r="JBB2" s="43"/>
      <c r="JBC2" s="43"/>
      <c r="JBD2" s="43"/>
      <c r="JBE2" s="43"/>
      <c r="JBF2" s="43"/>
      <c r="JBG2" s="43"/>
      <c r="JBH2" s="43"/>
      <c r="JBI2" s="43"/>
      <c r="JBJ2" s="43"/>
      <c r="JBK2" s="43"/>
      <c r="JBL2" s="43"/>
      <c r="JBM2" s="43"/>
      <c r="JBN2" s="43"/>
      <c r="JBO2" s="43"/>
      <c r="JBP2" s="43"/>
      <c r="JBQ2" s="43"/>
      <c r="JBR2" s="43"/>
      <c r="JBS2" s="43"/>
      <c r="JBT2" s="43"/>
      <c r="JBU2" s="43"/>
      <c r="JBV2" s="43"/>
      <c r="JBW2" s="43"/>
      <c r="JBX2" s="43"/>
      <c r="JBY2" s="43"/>
      <c r="JBZ2" s="43"/>
      <c r="JCA2" s="43"/>
      <c r="JCB2" s="43"/>
      <c r="JCC2" s="43"/>
      <c r="JCD2" s="43"/>
      <c r="JCE2" s="43"/>
      <c r="JCF2" s="43"/>
      <c r="JCG2" s="43"/>
      <c r="JCH2" s="43"/>
      <c r="JCI2" s="43"/>
      <c r="JCJ2" s="43"/>
      <c r="JCK2" s="43"/>
      <c r="JCL2" s="43"/>
      <c r="JCM2" s="43"/>
      <c r="JCN2" s="43"/>
      <c r="JCO2" s="43"/>
      <c r="JCP2" s="43"/>
      <c r="JCQ2" s="43"/>
      <c r="JCR2" s="43"/>
      <c r="JCS2" s="43"/>
      <c r="JCT2" s="43"/>
      <c r="JCU2" s="43"/>
      <c r="JCV2" s="43"/>
      <c r="JCW2" s="43"/>
      <c r="JCX2" s="43"/>
      <c r="JCY2" s="43"/>
      <c r="JCZ2" s="43"/>
      <c r="JDA2" s="43"/>
      <c r="JDB2" s="43"/>
      <c r="JDC2" s="43"/>
      <c r="JDD2" s="43"/>
      <c r="JDE2" s="43"/>
      <c r="JDF2" s="43"/>
      <c r="JDG2" s="43"/>
      <c r="JDH2" s="43"/>
      <c r="JDI2" s="43"/>
      <c r="JDJ2" s="43"/>
      <c r="JDK2" s="43"/>
      <c r="JDL2" s="43"/>
      <c r="JDM2" s="43"/>
      <c r="JDN2" s="43"/>
      <c r="JDO2" s="43"/>
      <c r="JDP2" s="43"/>
      <c r="JDQ2" s="43"/>
      <c r="JDR2" s="43"/>
      <c r="JDS2" s="43"/>
      <c r="JDT2" s="43"/>
      <c r="JDU2" s="43"/>
      <c r="JDV2" s="43"/>
      <c r="JDW2" s="43"/>
      <c r="JDX2" s="43"/>
      <c r="JDY2" s="43"/>
      <c r="JDZ2" s="43"/>
      <c r="JEA2" s="43"/>
      <c r="JEB2" s="43"/>
      <c r="JEC2" s="43"/>
      <c r="JED2" s="43"/>
      <c r="JEE2" s="43"/>
      <c r="JEF2" s="43"/>
      <c r="JEG2" s="43"/>
      <c r="JEH2" s="43"/>
      <c r="JEI2" s="43"/>
      <c r="JEJ2" s="43"/>
      <c r="JEK2" s="43"/>
      <c r="JEL2" s="43"/>
      <c r="JEM2" s="43"/>
      <c r="JEN2" s="43"/>
      <c r="JEO2" s="43"/>
      <c r="JEP2" s="43"/>
      <c r="JEQ2" s="43"/>
      <c r="JER2" s="43"/>
      <c r="JES2" s="43"/>
      <c r="JET2" s="43"/>
      <c r="JEU2" s="43"/>
      <c r="JEV2" s="43"/>
      <c r="JEW2" s="43"/>
      <c r="JEX2" s="43"/>
      <c r="JEY2" s="43"/>
      <c r="JEZ2" s="43"/>
      <c r="JFA2" s="43"/>
      <c r="JFB2" s="43"/>
      <c r="JFC2" s="43"/>
      <c r="JFD2" s="43"/>
      <c r="JFE2" s="43"/>
      <c r="JFF2" s="43"/>
      <c r="JFG2" s="43"/>
      <c r="JFH2" s="43"/>
      <c r="JFI2" s="43"/>
      <c r="JFJ2" s="43"/>
      <c r="JFK2" s="43"/>
      <c r="JFL2" s="43"/>
      <c r="JFM2" s="43"/>
      <c r="JFN2" s="43"/>
      <c r="JFO2" s="43"/>
      <c r="JFP2" s="43"/>
      <c r="JFQ2" s="43"/>
      <c r="JFR2" s="43"/>
      <c r="JFS2" s="43"/>
      <c r="JFT2" s="43"/>
      <c r="JFU2" s="43"/>
      <c r="JFV2" s="43"/>
      <c r="JFW2" s="43"/>
      <c r="JFX2" s="43"/>
      <c r="JFY2" s="43"/>
      <c r="JFZ2" s="43"/>
      <c r="JGA2" s="43"/>
      <c r="JGB2" s="43"/>
      <c r="JGC2" s="43"/>
      <c r="JGD2" s="43"/>
      <c r="JGE2" s="43"/>
      <c r="JGF2" s="43"/>
      <c r="JGG2" s="43"/>
      <c r="JGH2" s="43"/>
      <c r="JGI2" s="43"/>
      <c r="JGJ2" s="43"/>
      <c r="JGK2" s="43"/>
      <c r="JGL2" s="43"/>
      <c r="JGM2" s="43"/>
      <c r="JGN2" s="43"/>
      <c r="JGO2" s="43"/>
      <c r="JGP2" s="43"/>
      <c r="JGQ2" s="43"/>
      <c r="JGR2" s="43"/>
      <c r="JGS2" s="43"/>
      <c r="JGT2" s="43"/>
      <c r="JGU2" s="43"/>
      <c r="JGV2" s="43"/>
      <c r="JGW2" s="43"/>
      <c r="JGX2" s="43"/>
      <c r="JGY2" s="43"/>
      <c r="JGZ2" s="43"/>
      <c r="JHA2" s="43"/>
      <c r="JHB2" s="43"/>
      <c r="JHC2" s="43"/>
      <c r="JHD2" s="43"/>
      <c r="JHE2" s="43"/>
      <c r="JHF2" s="43"/>
      <c r="JHG2" s="43"/>
      <c r="JHH2" s="43"/>
      <c r="JHI2" s="43"/>
      <c r="JHJ2" s="43"/>
      <c r="JHK2" s="43"/>
      <c r="JHL2" s="43"/>
      <c r="JHM2" s="43"/>
      <c r="JHN2" s="43"/>
      <c r="JHO2" s="43"/>
      <c r="JHP2" s="43"/>
      <c r="JHQ2" s="43"/>
      <c r="JHR2" s="43"/>
      <c r="JHS2" s="43"/>
      <c r="JHT2" s="43"/>
      <c r="JHU2" s="43"/>
      <c r="JHV2" s="43"/>
      <c r="JHW2" s="43"/>
      <c r="JHX2" s="43"/>
      <c r="JHY2" s="43"/>
      <c r="JHZ2" s="43"/>
      <c r="JIA2" s="43"/>
      <c r="JIB2" s="43"/>
      <c r="JIC2" s="43"/>
      <c r="JID2" s="43"/>
      <c r="JIE2" s="43"/>
      <c r="JIF2" s="43"/>
      <c r="JIG2" s="43"/>
      <c r="JIH2" s="43"/>
      <c r="JII2" s="43"/>
      <c r="JIJ2" s="43"/>
      <c r="JIK2" s="43"/>
      <c r="JIL2" s="43"/>
      <c r="JIM2" s="43"/>
      <c r="JIN2" s="43"/>
      <c r="JIO2" s="43"/>
      <c r="JIP2" s="43"/>
      <c r="JIQ2" s="43"/>
      <c r="JIR2" s="43"/>
      <c r="JIS2" s="43"/>
      <c r="JIT2" s="43"/>
      <c r="JIU2" s="43"/>
      <c r="JIV2" s="43"/>
      <c r="JIW2" s="43"/>
      <c r="JIX2" s="43"/>
      <c r="JIY2" s="43"/>
      <c r="JIZ2" s="43"/>
      <c r="JJA2" s="43"/>
      <c r="JJB2" s="43"/>
      <c r="JJC2" s="43"/>
      <c r="JJD2" s="43"/>
      <c r="JJE2" s="43"/>
      <c r="JJF2" s="43"/>
      <c r="JJG2" s="43"/>
      <c r="JJH2" s="43"/>
      <c r="JJI2" s="43"/>
      <c r="JJJ2" s="43"/>
      <c r="JJK2" s="43"/>
      <c r="JJL2" s="43"/>
      <c r="JJM2" s="43"/>
      <c r="JJN2" s="43"/>
      <c r="JJO2" s="43"/>
      <c r="JJP2" s="43"/>
      <c r="JJQ2" s="43"/>
      <c r="JJR2" s="43"/>
      <c r="JJS2" s="43"/>
      <c r="JJT2" s="43"/>
      <c r="JJU2" s="43"/>
      <c r="JJV2" s="43"/>
      <c r="JJW2" s="43"/>
      <c r="JJX2" s="43"/>
      <c r="JJY2" s="43"/>
      <c r="JJZ2" s="43"/>
      <c r="JKA2" s="43"/>
      <c r="JKB2" s="43"/>
      <c r="JKC2" s="43"/>
      <c r="JKD2" s="43"/>
      <c r="JKE2" s="43"/>
      <c r="JKF2" s="43"/>
      <c r="JKG2" s="43"/>
      <c r="JKH2" s="43"/>
      <c r="JKI2" s="43"/>
      <c r="JKJ2" s="43"/>
      <c r="JKK2" s="43"/>
      <c r="JKL2" s="43"/>
      <c r="JKM2" s="43"/>
      <c r="JKN2" s="43"/>
      <c r="JKO2" s="43"/>
      <c r="JKP2" s="43"/>
      <c r="JKQ2" s="43"/>
      <c r="JKR2" s="43"/>
      <c r="JKS2" s="43"/>
      <c r="JKT2" s="43"/>
      <c r="JKU2" s="43"/>
      <c r="JKV2" s="43"/>
      <c r="JKW2" s="43"/>
      <c r="JKX2" s="43"/>
      <c r="JKY2" s="43"/>
      <c r="JKZ2" s="43"/>
      <c r="JLA2" s="43"/>
      <c r="JLB2" s="43"/>
      <c r="JLC2" s="43"/>
      <c r="JLD2" s="43"/>
      <c r="JLE2" s="43"/>
      <c r="JLF2" s="43"/>
      <c r="JLG2" s="43"/>
      <c r="JLH2" s="43"/>
      <c r="JLI2" s="43"/>
      <c r="JLJ2" s="43"/>
      <c r="JLK2" s="43"/>
      <c r="JLL2" s="43"/>
      <c r="JLM2" s="43"/>
      <c r="JLN2" s="43"/>
      <c r="JLO2" s="43"/>
      <c r="JLP2" s="43"/>
      <c r="JLQ2" s="43"/>
      <c r="JLR2" s="43"/>
      <c r="JLS2" s="43"/>
      <c r="JLT2" s="43"/>
      <c r="JLU2" s="43"/>
      <c r="JLV2" s="43"/>
      <c r="JLW2" s="43"/>
      <c r="JLX2" s="43"/>
      <c r="JLY2" s="43"/>
      <c r="JLZ2" s="43"/>
      <c r="JMA2" s="43"/>
      <c r="JMB2" s="43"/>
      <c r="JMC2" s="43"/>
      <c r="JMD2" s="43"/>
      <c r="JME2" s="43"/>
      <c r="JMF2" s="43"/>
      <c r="JMG2" s="43"/>
      <c r="JMH2" s="43"/>
      <c r="JMI2" s="43"/>
      <c r="JMJ2" s="43"/>
      <c r="JMK2" s="43"/>
      <c r="JML2" s="43"/>
      <c r="JMM2" s="43"/>
      <c r="JMN2" s="43"/>
      <c r="JMO2" s="43"/>
      <c r="JMP2" s="43"/>
      <c r="JMQ2" s="43"/>
      <c r="JMR2" s="43"/>
      <c r="JMS2" s="43"/>
      <c r="JMT2" s="43"/>
      <c r="JMU2" s="43"/>
      <c r="JMV2" s="43"/>
      <c r="JMW2" s="43"/>
      <c r="JMX2" s="43"/>
      <c r="JMY2" s="43"/>
      <c r="JMZ2" s="43"/>
      <c r="JNA2" s="43"/>
      <c r="JNB2" s="43"/>
      <c r="JNC2" s="43"/>
      <c r="JND2" s="43"/>
      <c r="JNE2" s="43"/>
      <c r="JNF2" s="43"/>
      <c r="JNG2" s="43"/>
      <c r="JNH2" s="43"/>
      <c r="JNI2" s="43"/>
      <c r="JNJ2" s="43"/>
      <c r="JNK2" s="43"/>
      <c r="JNL2" s="43"/>
      <c r="JNM2" s="43"/>
      <c r="JNN2" s="43"/>
      <c r="JNO2" s="43"/>
      <c r="JNP2" s="43"/>
      <c r="JNQ2" s="43"/>
      <c r="JNR2" s="43"/>
      <c r="JNS2" s="43"/>
      <c r="JNT2" s="43"/>
      <c r="JNU2" s="43"/>
      <c r="JNV2" s="43"/>
      <c r="JNW2" s="43"/>
      <c r="JNX2" s="43"/>
      <c r="JNY2" s="43"/>
      <c r="JNZ2" s="43"/>
      <c r="JOA2" s="43"/>
      <c r="JOB2" s="43"/>
      <c r="JOC2" s="43"/>
      <c r="JOD2" s="43"/>
      <c r="JOE2" s="43"/>
      <c r="JOF2" s="43"/>
      <c r="JOG2" s="43"/>
      <c r="JOH2" s="43"/>
      <c r="JOI2" s="43"/>
      <c r="JOJ2" s="43"/>
      <c r="JOK2" s="43"/>
      <c r="JOL2" s="43"/>
      <c r="JOM2" s="43"/>
      <c r="JON2" s="43"/>
      <c r="JOO2" s="43"/>
      <c r="JOP2" s="43"/>
      <c r="JOQ2" s="43"/>
      <c r="JOR2" s="43"/>
      <c r="JOS2" s="43"/>
      <c r="JOT2" s="43"/>
      <c r="JOU2" s="43"/>
      <c r="JOV2" s="43"/>
      <c r="JOW2" s="43"/>
      <c r="JOX2" s="43"/>
      <c r="JOY2" s="43"/>
      <c r="JOZ2" s="43"/>
      <c r="JPA2" s="43"/>
      <c r="JPB2" s="43"/>
      <c r="JPC2" s="43"/>
      <c r="JPD2" s="43"/>
      <c r="JPE2" s="43"/>
      <c r="JPF2" s="43"/>
      <c r="JPG2" s="43"/>
      <c r="JPH2" s="43"/>
      <c r="JPI2" s="43"/>
      <c r="JPJ2" s="43"/>
      <c r="JPK2" s="43"/>
      <c r="JPL2" s="43"/>
      <c r="JPM2" s="43"/>
      <c r="JPN2" s="43"/>
      <c r="JPO2" s="43"/>
      <c r="JPP2" s="43"/>
      <c r="JPQ2" s="43"/>
      <c r="JPR2" s="43"/>
      <c r="JPS2" s="43"/>
      <c r="JPT2" s="43"/>
      <c r="JPU2" s="43"/>
      <c r="JPV2" s="43"/>
      <c r="JPW2" s="43"/>
      <c r="JPX2" s="43"/>
      <c r="JPY2" s="43"/>
      <c r="JPZ2" s="43"/>
      <c r="JQA2" s="43"/>
      <c r="JQB2" s="43"/>
      <c r="JQC2" s="43"/>
      <c r="JQD2" s="43"/>
      <c r="JQE2" s="43"/>
      <c r="JQF2" s="43"/>
      <c r="JQG2" s="43"/>
      <c r="JQH2" s="43"/>
      <c r="JQI2" s="43"/>
      <c r="JQJ2" s="43"/>
      <c r="JQK2" s="43"/>
      <c r="JQL2" s="43"/>
      <c r="JQM2" s="43"/>
      <c r="JQN2" s="43"/>
      <c r="JQO2" s="43"/>
      <c r="JQP2" s="43"/>
      <c r="JQQ2" s="43"/>
      <c r="JQR2" s="43"/>
      <c r="JQS2" s="43"/>
      <c r="JQT2" s="43"/>
      <c r="JQU2" s="43"/>
      <c r="JQV2" s="43"/>
      <c r="JQW2" s="43"/>
      <c r="JQX2" s="43"/>
      <c r="JQY2" s="43"/>
      <c r="JQZ2" s="43"/>
      <c r="JRA2" s="43"/>
      <c r="JRB2" s="43"/>
      <c r="JRC2" s="43"/>
      <c r="JRD2" s="43"/>
      <c r="JRE2" s="43"/>
      <c r="JRF2" s="43"/>
      <c r="JRG2" s="43"/>
      <c r="JRH2" s="43"/>
      <c r="JRI2" s="43"/>
      <c r="JRJ2" s="43"/>
      <c r="JRK2" s="43"/>
      <c r="JRL2" s="43"/>
      <c r="JRM2" s="43"/>
      <c r="JRN2" s="43"/>
      <c r="JRO2" s="43"/>
      <c r="JRP2" s="43"/>
      <c r="JRQ2" s="43"/>
      <c r="JRR2" s="43"/>
      <c r="JRS2" s="43"/>
      <c r="JRT2" s="43"/>
      <c r="JRU2" s="43"/>
      <c r="JRV2" s="43"/>
      <c r="JRW2" s="43"/>
      <c r="JRX2" s="43"/>
      <c r="JRY2" s="43"/>
      <c r="JRZ2" s="43"/>
      <c r="JSA2" s="43"/>
      <c r="JSB2" s="43"/>
      <c r="JSC2" s="43"/>
      <c r="JSD2" s="43"/>
      <c r="JSE2" s="43"/>
      <c r="JSF2" s="43"/>
      <c r="JSG2" s="43"/>
      <c r="JSH2" s="43"/>
      <c r="JSI2" s="43"/>
      <c r="JSJ2" s="43"/>
      <c r="JSK2" s="43"/>
      <c r="JSL2" s="43"/>
      <c r="JSM2" s="43"/>
      <c r="JSN2" s="43"/>
      <c r="JSO2" s="43"/>
      <c r="JSP2" s="43"/>
      <c r="JSQ2" s="43"/>
      <c r="JSR2" s="43"/>
      <c r="JSS2" s="43"/>
      <c r="JST2" s="43"/>
      <c r="JSU2" s="43"/>
      <c r="JSV2" s="43"/>
      <c r="JSW2" s="43"/>
      <c r="JSX2" s="43"/>
      <c r="JSY2" s="43"/>
      <c r="JSZ2" s="43"/>
      <c r="JTA2" s="43"/>
      <c r="JTB2" s="43"/>
      <c r="JTC2" s="43"/>
      <c r="JTD2" s="43"/>
      <c r="JTE2" s="43"/>
      <c r="JTF2" s="43"/>
      <c r="JTG2" s="43"/>
      <c r="JTH2" s="43"/>
      <c r="JTI2" s="43"/>
      <c r="JTJ2" s="43"/>
      <c r="JTK2" s="43"/>
      <c r="JTL2" s="43"/>
      <c r="JTM2" s="43"/>
      <c r="JTN2" s="43"/>
      <c r="JTO2" s="43"/>
      <c r="JTP2" s="43"/>
      <c r="JTQ2" s="43"/>
      <c r="JTR2" s="43"/>
      <c r="JTS2" s="43"/>
      <c r="JTT2" s="43"/>
      <c r="JTU2" s="43"/>
      <c r="JTV2" s="43"/>
      <c r="JTW2" s="43"/>
      <c r="JTX2" s="43"/>
      <c r="JTY2" s="43"/>
      <c r="JTZ2" s="43"/>
      <c r="JUA2" s="43"/>
      <c r="JUB2" s="43"/>
      <c r="JUC2" s="43"/>
      <c r="JUD2" s="43"/>
      <c r="JUE2" s="43"/>
      <c r="JUF2" s="43"/>
      <c r="JUG2" s="43"/>
      <c r="JUH2" s="43"/>
      <c r="JUI2" s="43"/>
      <c r="JUJ2" s="43"/>
      <c r="JUK2" s="43"/>
      <c r="JUL2" s="43"/>
      <c r="JUM2" s="43"/>
      <c r="JUN2" s="43"/>
      <c r="JUO2" s="43"/>
      <c r="JUP2" s="43"/>
      <c r="JUQ2" s="43"/>
      <c r="JUR2" s="43"/>
      <c r="JUS2" s="43"/>
      <c r="JUT2" s="43"/>
      <c r="JUU2" s="43"/>
      <c r="JUV2" s="43"/>
      <c r="JUW2" s="43"/>
      <c r="JUX2" s="43"/>
      <c r="JUY2" s="43"/>
      <c r="JUZ2" s="43"/>
      <c r="JVA2" s="43"/>
      <c r="JVB2" s="43"/>
      <c r="JVC2" s="43"/>
      <c r="JVD2" s="43"/>
      <c r="JVE2" s="43"/>
      <c r="JVF2" s="43"/>
      <c r="JVG2" s="43"/>
      <c r="JVH2" s="43"/>
      <c r="JVI2" s="43"/>
      <c r="JVJ2" s="43"/>
      <c r="JVK2" s="43"/>
      <c r="JVL2" s="43"/>
      <c r="JVM2" s="43"/>
      <c r="JVN2" s="43"/>
      <c r="JVO2" s="43"/>
      <c r="JVP2" s="43"/>
      <c r="JVQ2" s="43"/>
      <c r="JVR2" s="43"/>
      <c r="JVS2" s="43"/>
      <c r="JVT2" s="43"/>
      <c r="JVU2" s="43"/>
      <c r="JVV2" s="43"/>
      <c r="JVW2" s="43"/>
      <c r="JVX2" s="43"/>
      <c r="JVY2" s="43"/>
      <c r="JVZ2" s="43"/>
      <c r="JWA2" s="43"/>
      <c r="JWB2" s="43"/>
      <c r="JWC2" s="43"/>
      <c r="JWD2" s="43"/>
      <c r="JWE2" s="43"/>
      <c r="JWF2" s="43"/>
      <c r="JWG2" s="43"/>
      <c r="JWH2" s="43"/>
      <c r="JWI2" s="43"/>
      <c r="JWJ2" s="43"/>
      <c r="JWK2" s="43"/>
      <c r="JWL2" s="43"/>
      <c r="JWM2" s="43"/>
      <c r="JWN2" s="43"/>
      <c r="JWO2" s="43"/>
      <c r="JWP2" s="43"/>
      <c r="JWQ2" s="43"/>
      <c r="JWR2" s="43"/>
      <c r="JWS2" s="43"/>
      <c r="JWT2" s="43"/>
      <c r="JWU2" s="43"/>
      <c r="JWV2" s="43"/>
      <c r="JWW2" s="43"/>
      <c r="JWX2" s="43"/>
      <c r="JWY2" s="43"/>
      <c r="JWZ2" s="43"/>
      <c r="JXA2" s="43"/>
      <c r="JXB2" s="43"/>
      <c r="JXC2" s="43"/>
      <c r="JXD2" s="43"/>
      <c r="JXE2" s="43"/>
      <c r="JXF2" s="43"/>
      <c r="JXG2" s="43"/>
      <c r="JXH2" s="43"/>
      <c r="JXI2" s="43"/>
      <c r="JXJ2" s="43"/>
      <c r="JXK2" s="43"/>
      <c r="JXL2" s="43"/>
      <c r="JXM2" s="43"/>
      <c r="JXN2" s="43"/>
      <c r="JXO2" s="43"/>
      <c r="JXP2" s="43"/>
      <c r="JXQ2" s="43"/>
      <c r="JXR2" s="43"/>
      <c r="JXS2" s="43"/>
      <c r="JXT2" s="43"/>
      <c r="JXU2" s="43"/>
      <c r="JXV2" s="43"/>
      <c r="JXW2" s="43"/>
      <c r="JXX2" s="43"/>
      <c r="JXY2" s="43"/>
      <c r="JXZ2" s="43"/>
      <c r="JYA2" s="43"/>
      <c r="JYB2" s="43"/>
      <c r="JYC2" s="43"/>
      <c r="JYD2" s="43"/>
      <c r="JYE2" s="43"/>
      <c r="JYF2" s="43"/>
      <c r="JYG2" s="43"/>
      <c r="JYH2" s="43"/>
      <c r="JYI2" s="43"/>
      <c r="JYJ2" s="43"/>
      <c r="JYK2" s="43"/>
      <c r="JYL2" s="43"/>
      <c r="JYM2" s="43"/>
      <c r="JYN2" s="43"/>
      <c r="JYO2" s="43"/>
      <c r="JYP2" s="43"/>
      <c r="JYQ2" s="43"/>
      <c r="JYR2" s="43"/>
      <c r="JYS2" s="43"/>
      <c r="JYT2" s="43"/>
      <c r="JYU2" s="43"/>
      <c r="JYV2" s="43"/>
      <c r="JYW2" s="43"/>
      <c r="JYX2" s="43"/>
      <c r="JYY2" s="43"/>
      <c r="JYZ2" s="43"/>
      <c r="JZA2" s="43"/>
      <c r="JZB2" s="43"/>
      <c r="JZC2" s="43"/>
      <c r="JZD2" s="43"/>
      <c r="JZE2" s="43"/>
      <c r="JZF2" s="43"/>
      <c r="JZG2" s="43"/>
      <c r="JZH2" s="43"/>
      <c r="JZI2" s="43"/>
      <c r="JZJ2" s="43"/>
      <c r="JZK2" s="43"/>
      <c r="JZL2" s="43"/>
      <c r="JZM2" s="43"/>
      <c r="JZN2" s="43"/>
      <c r="JZO2" s="43"/>
      <c r="JZP2" s="43"/>
      <c r="JZQ2" s="43"/>
      <c r="JZR2" s="43"/>
      <c r="JZS2" s="43"/>
      <c r="JZT2" s="43"/>
      <c r="JZU2" s="43"/>
      <c r="JZV2" s="43"/>
      <c r="JZW2" s="43"/>
      <c r="JZX2" s="43"/>
      <c r="JZY2" s="43"/>
      <c r="JZZ2" s="43"/>
      <c r="KAA2" s="43"/>
      <c r="KAB2" s="43"/>
      <c r="KAC2" s="43"/>
      <c r="KAD2" s="43"/>
      <c r="KAE2" s="43"/>
      <c r="KAF2" s="43"/>
      <c r="KAG2" s="43"/>
      <c r="KAH2" s="43"/>
      <c r="KAI2" s="43"/>
      <c r="KAJ2" s="43"/>
      <c r="KAK2" s="43"/>
      <c r="KAL2" s="43"/>
      <c r="KAM2" s="43"/>
      <c r="KAN2" s="43"/>
      <c r="KAO2" s="43"/>
      <c r="KAP2" s="43"/>
      <c r="KAQ2" s="43"/>
      <c r="KAR2" s="43"/>
      <c r="KAS2" s="43"/>
      <c r="KAT2" s="43"/>
      <c r="KAU2" s="43"/>
      <c r="KAV2" s="43"/>
      <c r="KAW2" s="43"/>
      <c r="KAX2" s="43"/>
      <c r="KAY2" s="43"/>
      <c r="KAZ2" s="43"/>
      <c r="KBA2" s="43"/>
      <c r="KBB2" s="43"/>
      <c r="KBC2" s="43"/>
      <c r="KBD2" s="43"/>
      <c r="KBE2" s="43"/>
      <c r="KBF2" s="43"/>
      <c r="KBG2" s="43"/>
      <c r="KBH2" s="43"/>
      <c r="KBI2" s="43"/>
      <c r="KBJ2" s="43"/>
      <c r="KBK2" s="43"/>
      <c r="KBL2" s="43"/>
      <c r="KBM2" s="43"/>
      <c r="KBN2" s="43"/>
      <c r="KBO2" s="43"/>
      <c r="KBP2" s="43"/>
      <c r="KBQ2" s="43"/>
      <c r="KBR2" s="43"/>
      <c r="KBS2" s="43"/>
      <c r="KBT2" s="43"/>
      <c r="KBU2" s="43"/>
      <c r="KBV2" s="43"/>
      <c r="KBW2" s="43"/>
      <c r="KBX2" s="43"/>
      <c r="KBY2" s="43"/>
      <c r="KBZ2" s="43"/>
      <c r="KCA2" s="43"/>
      <c r="KCB2" s="43"/>
      <c r="KCC2" s="43"/>
      <c r="KCD2" s="43"/>
      <c r="KCE2" s="43"/>
      <c r="KCF2" s="43"/>
      <c r="KCG2" s="43"/>
      <c r="KCH2" s="43"/>
      <c r="KCI2" s="43"/>
      <c r="KCJ2" s="43"/>
      <c r="KCK2" s="43"/>
      <c r="KCL2" s="43"/>
      <c r="KCM2" s="43"/>
      <c r="KCN2" s="43"/>
      <c r="KCO2" s="43"/>
      <c r="KCP2" s="43"/>
      <c r="KCQ2" s="43"/>
      <c r="KCR2" s="43"/>
      <c r="KCS2" s="43"/>
      <c r="KCT2" s="43"/>
      <c r="KCU2" s="43"/>
      <c r="KCV2" s="43"/>
      <c r="KCW2" s="43"/>
      <c r="KCX2" s="43"/>
      <c r="KCY2" s="43"/>
      <c r="KCZ2" s="43"/>
      <c r="KDA2" s="43"/>
      <c r="KDB2" s="43"/>
      <c r="KDC2" s="43"/>
      <c r="KDD2" s="43"/>
      <c r="KDE2" s="43"/>
      <c r="KDF2" s="43"/>
      <c r="KDG2" s="43"/>
      <c r="KDH2" s="43"/>
      <c r="KDI2" s="43"/>
      <c r="KDJ2" s="43"/>
      <c r="KDK2" s="43"/>
      <c r="KDL2" s="43"/>
      <c r="KDM2" s="43"/>
      <c r="KDN2" s="43"/>
      <c r="KDO2" s="43"/>
      <c r="KDP2" s="43"/>
      <c r="KDQ2" s="43"/>
      <c r="KDR2" s="43"/>
      <c r="KDS2" s="43"/>
      <c r="KDT2" s="43"/>
      <c r="KDU2" s="43"/>
      <c r="KDV2" s="43"/>
      <c r="KDW2" s="43"/>
      <c r="KDX2" s="43"/>
      <c r="KDY2" s="43"/>
      <c r="KDZ2" s="43"/>
      <c r="KEA2" s="43"/>
      <c r="KEB2" s="43"/>
      <c r="KEC2" s="43"/>
      <c r="KED2" s="43"/>
      <c r="KEE2" s="43"/>
      <c r="KEF2" s="43"/>
      <c r="KEG2" s="43"/>
      <c r="KEH2" s="43"/>
      <c r="KEI2" s="43"/>
      <c r="KEJ2" s="43"/>
      <c r="KEK2" s="43"/>
      <c r="KEL2" s="43"/>
      <c r="KEM2" s="43"/>
      <c r="KEN2" s="43"/>
      <c r="KEO2" s="43"/>
      <c r="KEP2" s="43"/>
      <c r="KEQ2" s="43"/>
      <c r="KER2" s="43"/>
      <c r="KES2" s="43"/>
      <c r="KET2" s="43"/>
      <c r="KEU2" s="43"/>
      <c r="KEV2" s="43"/>
      <c r="KEW2" s="43"/>
      <c r="KEX2" s="43"/>
      <c r="KEY2" s="43"/>
      <c r="KEZ2" s="43"/>
      <c r="KFA2" s="43"/>
      <c r="KFB2" s="43"/>
      <c r="KFC2" s="43"/>
      <c r="KFD2" s="43"/>
      <c r="KFE2" s="43"/>
      <c r="KFF2" s="43"/>
      <c r="KFG2" s="43"/>
      <c r="KFH2" s="43"/>
      <c r="KFI2" s="43"/>
      <c r="KFJ2" s="43"/>
      <c r="KFK2" s="43"/>
      <c r="KFL2" s="43"/>
      <c r="KFM2" s="43"/>
      <c r="KFN2" s="43"/>
      <c r="KFO2" s="43"/>
      <c r="KFP2" s="43"/>
      <c r="KFQ2" s="43"/>
      <c r="KFR2" s="43"/>
      <c r="KFS2" s="43"/>
      <c r="KFT2" s="43"/>
      <c r="KFU2" s="43"/>
      <c r="KFV2" s="43"/>
      <c r="KFW2" s="43"/>
      <c r="KFX2" s="43"/>
      <c r="KFY2" s="43"/>
      <c r="KFZ2" s="43"/>
      <c r="KGA2" s="43"/>
      <c r="KGB2" s="43"/>
      <c r="KGC2" s="43"/>
      <c r="KGD2" s="43"/>
      <c r="KGE2" s="43"/>
      <c r="KGF2" s="43"/>
      <c r="KGG2" s="43"/>
      <c r="KGH2" s="43"/>
      <c r="KGI2" s="43"/>
      <c r="KGJ2" s="43"/>
      <c r="KGK2" s="43"/>
      <c r="KGL2" s="43"/>
      <c r="KGM2" s="43"/>
      <c r="KGN2" s="43"/>
      <c r="KGO2" s="43"/>
      <c r="KGP2" s="43"/>
      <c r="KGQ2" s="43"/>
      <c r="KGR2" s="43"/>
      <c r="KGS2" s="43"/>
      <c r="KGT2" s="43"/>
      <c r="KGU2" s="43"/>
      <c r="KGV2" s="43"/>
      <c r="KGW2" s="43"/>
      <c r="KGX2" s="43"/>
      <c r="KGY2" s="43"/>
      <c r="KGZ2" s="43"/>
      <c r="KHA2" s="43"/>
      <c r="KHB2" s="43"/>
      <c r="KHC2" s="43"/>
      <c r="KHD2" s="43"/>
      <c r="KHE2" s="43"/>
      <c r="KHF2" s="43"/>
      <c r="KHG2" s="43"/>
      <c r="KHH2" s="43"/>
      <c r="KHI2" s="43"/>
      <c r="KHJ2" s="43"/>
      <c r="KHK2" s="43"/>
      <c r="KHL2" s="43"/>
      <c r="KHM2" s="43"/>
      <c r="KHN2" s="43"/>
      <c r="KHO2" s="43"/>
      <c r="KHP2" s="43"/>
      <c r="KHQ2" s="43"/>
      <c r="KHR2" s="43"/>
      <c r="KHS2" s="43"/>
      <c r="KHT2" s="43"/>
      <c r="KHU2" s="43"/>
      <c r="KHV2" s="43"/>
      <c r="KHW2" s="43"/>
      <c r="KHX2" s="43"/>
      <c r="KHY2" s="43"/>
      <c r="KHZ2" s="43"/>
      <c r="KIA2" s="43"/>
      <c r="KIB2" s="43"/>
      <c r="KIC2" s="43"/>
      <c r="KID2" s="43"/>
      <c r="KIE2" s="43"/>
      <c r="KIF2" s="43"/>
      <c r="KIG2" s="43"/>
      <c r="KIH2" s="43"/>
      <c r="KII2" s="43"/>
      <c r="KIJ2" s="43"/>
      <c r="KIK2" s="43"/>
      <c r="KIL2" s="43"/>
      <c r="KIM2" s="43"/>
      <c r="KIN2" s="43"/>
      <c r="KIO2" s="43"/>
      <c r="KIP2" s="43"/>
      <c r="KIQ2" s="43"/>
      <c r="KIR2" s="43"/>
      <c r="KIS2" s="43"/>
      <c r="KIT2" s="43"/>
      <c r="KIU2" s="43"/>
      <c r="KIV2" s="43"/>
      <c r="KIW2" s="43"/>
      <c r="KIX2" s="43"/>
      <c r="KIY2" s="43"/>
      <c r="KIZ2" s="43"/>
      <c r="KJA2" s="43"/>
      <c r="KJB2" s="43"/>
      <c r="KJC2" s="43"/>
      <c r="KJD2" s="43"/>
      <c r="KJE2" s="43"/>
      <c r="KJF2" s="43"/>
      <c r="KJG2" s="43"/>
      <c r="KJH2" s="43"/>
      <c r="KJI2" s="43"/>
      <c r="KJJ2" s="43"/>
      <c r="KJK2" s="43"/>
      <c r="KJL2" s="43"/>
      <c r="KJM2" s="43"/>
      <c r="KJN2" s="43"/>
      <c r="KJO2" s="43"/>
      <c r="KJP2" s="43"/>
      <c r="KJQ2" s="43"/>
      <c r="KJR2" s="43"/>
      <c r="KJS2" s="43"/>
      <c r="KJT2" s="43"/>
      <c r="KJU2" s="43"/>
      <c r="KJV2" s="43"/>
      <c r="KJW2" s="43"/>
      <c r="KJX2" s="43"/>
      <c r="KJY2" s="43"/>
      <c r="KJZ2" s="43"/>
      <c r="KKA2" s="43"/>
      <c r="KKB2" s="43"/>
      <c r="KKC2" s="43"/>
      <c r="KKD2" s="43"/>
      <c r="KKE2" s="43"/>
      <c r="KKF2" s="43"/>
      <c r="KKG2" s="43"/>
      <c r="KKH2" s="43"/>
      <c r="KKI2" s="43"/>
      <c r="KKJ2" s="43"/>
      <c r="KKK2" s="43"/>
      <c r="KKL2" s="43"/>
      <c r="KKM2" s="43"/>
      <c r="KKN2" s="43"/>
      <c r="KKO2" s="43"/>
      <c r="KKP2" s="43"/>
      <c r="KKQ2" s="43"/>
      <c r="KKR2" s="43"/>
      <c r="KKS2" s="43"/>
      <c r="KKT2" s="43"/>
      <c r="KKU2" s="43"/>
      <c r="KKV2" s="43"/>
      <c r="KKW2" s="43"/>
      <c r="KKX2" s="43"/>
      <c r="KKY2" s="43"/>
      <c r="KKZ2" s="43"/>
      <c r="KLA2" s="43"/>
      <c r="KLB2" s="43"/>
      <c r="KLC2" s="43"/>
      <c r="KLD2" s="43"/>
      <c r="KLE2" s="43"/>
      <c r="KLF2" s="43"/>
      <c r="KLG2" s="43"/>
      <c r="KLH2" s="43"/>
      <c r="KLI2" s="43"/>
      <c r="KLJ2" s="43"/>
      <c r="KLK2" s="43"/>
      <c r="KLL2" s="43"/>
      <c r="KLM2" s="43"/>
      <c r="KLN2" s="43"/>
      <c r="KLO2" s="43"/>
      <c r="KLP2" s="43"/>
      <c r="KLQ2" s="43"/>
      <c r="KLR2" s="43"/>
      <c r="KLS2" s="43"/>
      <c r="KLT2" s="43"/>
      <c r="KLU2" s="43"/>
      <c r="KLV2" s="43"/>
      <c r="KLW2" s="43"/>
      <c r="KLX2" s="43"/>
      <c r="KLY2" s="43"/>
      <c r="KLZ2" s="43"/>
      <c r="KMA2" s="43"/>
      <c r="KMB2" s="43"/>
      <c r="KMC2" s="43"/>
      <c r="KMD2" s="43"/>
      <c r="KME2" s="43"/>
      <c r="KMF2" s="43"/>
      <c r="KMG2" s="43"/>
      <c r="KMH2" s="43"/>
      <c r="KMI2" s="43"/>
      <c r="KMJ2" s="43"/>
      <c r="KMK2" s="43"/>
      <c r="KML2" s="43"/>
      <c r="KMM2" s="43"/>
      <c r="KMN2" s="43"/>
      <c r="KMO2" s="43"/>
      <c r="KMP2" s="43"/>
      <c r="KMQ2" s="43"/>
      <c r="KMR2" s="43"/>
      <c r="KMS2" s="43"/>
      <c r="KMT2" s="43"/>
      <c r="KMU2" s="43"/>
      <c r="KMV2" s="43"/>
      <c r="KMW2" s="43"/>
      <c r="KMX2" s="43"/>
      <c r="KMY2" s="43"/>
      <c r="KMZ2" s="43"/>
      <c r="KNA2" s="43"/>
      <c r="KNB2" s="43"/>
      <c r="KNC2" s="43"/>
      <c r="KND2" s="43"/>
      <c r="KNE2" s="43"/>
      <c r="KNF2" s="43"/>
      <c r="KNG2" s="43"/>
      <c r="KNH2" s="43"/>
      <c r="KNI2" s="43"/>
      <c r="KNJ2" s="43"/>
      <c r="KNK2" s="43"/>
      <c r="KNL2" s="43"/>
      <c r="KNM2" s="43"/>
      <c r="KNN2" s="43"/>
      <c r="KNO2" s="43"/>
      <c r="KNP2" s="43"/>
      <c r="KNQ2" s="43"/>
      <c r="KNR2" s="43"/>
      <c r="KNS2" s="43"/>
      <c r="KNT2" s="43"/>
      <c r="KNU2" s="43"/>
      <c r="KNV2" s="43"/>
      <c r="KNW2" s="43"/>
      <c r="KNX2" s="43"/>
      <c r="KNY2" s="43"/>
      <c r="KNZ2" s="43"/>
      <c r="KOA2" s="43"/>
      <c r="KOB2" s="43"/>
      <c r="KOC2" s="43"/>
      <c r="KOD2" s="43"/>
      <c r="KOE2" s="43"/>
      <c r="KOF2" s="43"/>
      <c r="KOG2" s="43"/>
      <c r="KOH2" s="43"/>
      <c r="KOI2" s="43"/>
      <c r="KOJ2" s="43"/>
      <c r="KOK2" s="43"/>
      <c r="KOL2" s="43"/>
      <c r="KOM2" s="43"/>
      <c r="KON2" s="43"/>
      <c r="KOO2" s="43"/>
      <c r="KOP2" s="43"/>
      <c r="KOQ2" s="43"/>
      <c r="KOR2" s="43"/>
      <c r="KOS2" s="43"/>
      <c r="KOT2" s="43"/>
      <c r="KOU2" s="43"/>
      <c r="KOV2" s="43"/>
      <c r="KOW2" s="43"/>
      <c r="KOX2" s="43"/>
      <c r="KOY2" s="43"/>
      <c r="KOZ2" s="43"/>
      <c r="KPA2" s="43"/>
      <c r="KPB2" s="43"/>
      <c r="KPC2" s="43"/>
      <c r="KPD2" s="43"/>
      <c r="KPE2" s="43"/>
      <c r="KPF2" s="43"/>
      <c r="KPG2" s="43"/>
      <c r="KPH2" s="43"/>
      <c r="KPI2" s="43"/>
      <c r="KPJ2" s="43"/>
      <c r="KPK2" s="43"/>
      <c r="KPL2" s="43"/>
      <c r="KPM2" s="43"/>
      <c r="KPN2" s="43"/>
      <c r="KPO2" s="43"/>
      <c r="KPP2" s="43"/>
      <c r="KPQ2" s="43"/>
      <c r="KPR2" s="43"/>
      <c r="KPS2" s="43"/>
      <c r="KPT2" s="43"/>
      <c r="KPU2" s="43"/>
      <c r="KPV2" s="43"/>
      <c r="KPW2" s="43"/>
      <c r="KPX2" s="43"/>
      <c r="KPY2" s="43"/>
      <c r="KPZ2" s="43"/>
      <c r="KQA2" s="43"/>
      <c r="KQB2" s="43"/>
      <c r="KQC2" s="43"/>
      <c r="KQD2" s="43"/>
      <c r="KQE2" s="43"/>
      <c r="KQF2" s="43"/>
      <c r="KQG2" s="43"/>
      <c r="KQH2" s="43"/>
      <c r="KQI2" s="43"/>
      <c r="KQJ2" s="43"/>
      <c r="KQK2" s="43"/>
      <c r="KQL2" s="43"/>
      <c r="KQM2" s="43"/>
      <c r="KQN2" s="43"/>
      <c r="KQO2" s="43"/>
      <c r="KQP2" s="43"/>
      <c r="KQQ2" s="43"/>
      <c r="KQR2" s="43"/>
      <c r="KQS2" s="43"/>
      <c r="KQT2" s="43"/>
      <c r="KQU2" s="43"/>
      <c r="KQV2" s="43"/>
      <c r="KQW2" s="43"/>
      <c r="KQX2" s="43"/>
      <c r="KQY2" s="43"/>
      <c r="KQZ2" s="43"/>
      <c r="KRA2" s="43"/>
      <c r="KRB2" s="43"/>
      <c r="KRC2" s="43"/>
      <c r="KRD2" s="43"/>
      <c r="KRE2" s="43"/>
      <c r="KRF2" s="43"/>
      <c r="KRG2" s="43"/>
      <c r="KRH2" s="43"/>
      <c r="KRI2" s="43"/>
      <c r="KRJ2" s="43"/>
      <c r="KRK2" s="43"/>
      <c r="KRL2" s="43"/>
      <c r="KRM2" s="43"/>
      <c r="KRN2" s="43"/>
      <c r="KRO2" s="43"/>
      <c r="KRP2" s="43"/>
      <c r="KRQ2" s="43"/>
      <c r="KRR2" s="43"/>
      <c r="KRS2" s="43"/>
      <c r="KRT2" s="43"/>
      <c r="KRU2" s="43"/>
      <c r="KRV2" s="43"/>
      <c r="KRW2" s="43"/>
      <c r="KRX2" s="43"/>
      <c r="KRY2" s="43"/>
      <c r="KRZ2" s="43"/>
      <c r="KSA2" s="43"/>
      <c r="KSB2" s="43"/>
      <c r="KSC2" s="43"/>
      <c r="KSD2" s="43"/>
      <c r="KSE2" s="43"/>
      <c r="KSF2" s="43"/>
      <c r="KSG2" s="43"/>
      <c r="KSH2" s="43"/>
      <c r="KSI2" s="43"/>
      <c r="KSJ2" s="43"/>
      <c r="KSK2" s="43"/>
      <c r="KSL2" s="43"/>
      <c r="KSM2" s="43"/>
      <c r="KSN2" s="43"/>
      <c r="KSO2" s="43"/>
      <c r="KSP2" s="43"/>
      <c r="KSQ2" s="43"/>
      <c r="KSR2" s="43"/>
      <c r="KSS2" s="43"/>
      <c r="KST2" s="43"/>
      <c r="KSU2" s="43"/>
      <c r="KSV2" s="43"/>
      <c r="KSW2" s="43"/>
      <c r="KSX2" s="43"/>
      <c r="KSY2" s="43"/>
      <c r="KSZ2" s="43"/>
      <c r="KTA2" s="43"/>
      <c r="KTB2" s="43"/>
      <c r="KTC2" s="43"/>
      <c r="KTD2" s="43"/>
      <c r="KTE2" s="43"/>
      <c r="KTF2" s="43"/>
      <c r="KTG2" s="43"/>
      <c r="KTH2" s="43"/>
      <c r="KTI2" s="43"/>
      <c r="KTJ2" s="43"/>
      <c r="KTK2" s="43"/>
      <c r="KTL2" s="43"/>
      <c r="KTM2" s="43"/>
      <c r="KTN2" s="43"/>
      <c r="KTO2" s="43"/>
      <c r="KTP2" s="43"/>
      <c r="KTQ2" s="43"/>
      <c r="KTR2" s="43"/>
      <c r="KTS2" s="43"/>
      <c r="KTT2" s="43"/>
      <c r="KTU2" s="43"/>
      <c r="KTV2" s="43"/>
      <c r="KTW2" s="43"/>
      <c r="KTX2" s="43"/>
      <c r="KTY2" s="43"/>
      <c r="KTZ2" s="43"/>
      <c r="KUA2" s="43"/>
      <c r="KUB2" s="43"/>
      <c r="KUC2" s="43"/>
      <c r="KUD2" s="43"/>
      <c r="KUE2" s="43"/>
      <c r="KUF2" s="43"/>
      <c r="KUG2" s="43"/>
      <c r="KUH2" s="43"/>
      <c r="KUI2" s="43"/>
      <c r="KUJ2" s="43"/>
      <c r="KUK2" s="43"/>
      <c r="KUL2" s="43"/>
      <c r="KUM2" s="43"/>
      <c r="KUN2" s="43"/>
      <c r="KUO2" s="43"/>
      <c r="KUP2" s="43"/>
      <c r="KUQ2" s="43"/>
      <c r="KUR2" s="43"/>
      <c r="KUS2" s="43"/>
      <c r="KUT2" s="43"/>
      <c r="KUU2" s="43"/>
      <c r="KUV2" s="43"/>
      <c r="KUW2" s="43"/>
      <c r="KUX2" s="43"/>
      <c r="KUY2" s="43"/>
      <c r="KUZ2" s="43"/>
      <c r="KVA2" s="43"/>
      <c r="KVB2" s="43"/>
      <c r="KVC2" s="43"/>
      <c r="KVD2" s="43"/>
      <c r="KVE2" s="43"/>
      <c r="KVF2" s="43"/>
      <c r="KVG2" s="43"/>
      <c r="KVH2" s="43"/>
      <c r="KVI2" s="43"/>
      <c r="KVJ2" s="43"/>
      <c r="KVK2" s="43"/>
      <c r="KVL2" s="43"/>
      <c r="KVM2" s="43"/>
      <c r="KVN2" s="43"/>
      <c r="KVO2" s="43"/>
      <c r="KVP2" s="43"/>
      <c r="KVQ2" s="43"/>
      <c r="KVR2" s="43"/>
      <c r="KVS2" s="43"/>
      <c r="KVT2" s="43"/>
      <c r="KVU2" s="43"/>
      <c r="KVV2" s="43"/>
      <c r="KVW2" s="43"/>
      <c r="KVX2" s="43"/>
      <c r="KVY2" s="43"/>
      <c r="KVZ2" s="43"/>
      <c r="KWA2" s="43"/>
      <c r="KWB2" s="43"/>
      <c r="KWC2" s="43"/>
      <c r="KWD2" s="43"/>
      <c r="KWE2" s="43"/>
      <c r="KWF2" s="43"/>
      <c r="KWG2" s="43"/>
      <c r="KWH2" s="43"/>
      <c r="KWI2" s="43"/>
      <c r="KWJ2" s="43"/>
      <c r="KWK2" s="43"/>
      <c r="KWL2" s="43"/>
      <c r="KWM2" s="43"/>
      <c r="KWN2" s="43"/>
      <c r="KWO2" s="43"/>
      <c r="KWP2" s="43"/>
      <c r="KWQ2" s="43"/>
      <c r="KWR2" s="43"/>
      <c r="KWS2" s="43"/>
      <c r="KWT2" s="43"/>
      <c r="KWU2" s="43"/>
      <c r="KWV2" s="43"/>
      <c r="KWW2" s="43"/>
      <c r="KWX2" s="43"/>
      <c r="KWY2" s="43"/>
      <c r="KWZ2" s="43"/>
      <c r="KXA2" s="43"/>
      <c r="KXB2" s="43"/>
      <c r="KXC2" s="43"/>
      <c r="KXD2" s="43"/>
      <c r="KXE2" s="43"/>
      <c r="KXF2" s="43"/>
      <c r="KXG2" s="43"/>
      <c r="KXH2" s="43"/>
      <c r="KXI2" s="43"/>
      <c r="KXJ2" s="43"/>
      <c r="KXK2" s="43"/>
      <c r="KXL2" s="43"/>
      <c r="KXM2" s="43"/>
      <c r="KXN2" s="43"/>
      <c r="KXO2" s="43"/>
      <c r="KXP2" s="43"/>
      <c r="KXQ2" s="43"/>
      <c r="KXR2" s="43"/>
      <c r="KXS2" s="43"/>
      <c r="KXT2" s="43"/>
      <c r="KXU2" s="43"/>
      <c r="KXV2" s="43"/>
      <c r="KXW2" s="43"/>
      <c r="KXX2" s="43"/>
      <c r="KXY2" s="43"/>
      <c r="KXZ2" s="43"/>
      <c r="KYA2" s="43"/>
      <c r="KYB2" s="43"/>
      <c r="KYC2" s="43"/>
      <c r="KYD2" s="43"/>
      <c r="KYE2" s="43"/>
      <c r="KYF2" s="43"/>
      <c r="KYG2" s="43"/>
      <c r="KYH2" s="43"/>
      <c r="KYI2" s="43"/>
      <c r="KYJ2" s="43"/>
      <c r="KYK2" s="43"/>
      <c r="KYL2" s="43"/>
      <c r="KYM2" s="43"/>
      <c r="KYN2" s="43"/>
      <c r="KYO2" s="43"/>
      <c r="KYP2" s="43"/>
      <c r="KYQ2" s="43"/>
      <c r="KYR2" s="43"/>
      <c r="KYS2" s="43"/>
      <c r="KYT2" s="43"/>
      <c r="KYU2" s="43"/>
      <c r="KYV2" s="43"/>
      <c r="KYW2" s="43"/>
      <c r="KYX2" s="43"/>
      <c r="KYY2" s="43"/>
      <c r="KYZ2" s="43"/>
      <c r="KZA2" s="43"/>
      <c r="KZB2" s="43"/>
      <c r="KZC2" s="43"/>
      <c r="KZD2" s="43"/>
      <c r="KZE2" s="43"/>
      <c r="KZF2" s="43"/>
      <c r="KZG2" s="43"/>
      <c r="KZH2" s="43"/>
      <c r="KZI2" s="43"/>
      <c r="KZJ2" s="43"/>
      <c r="KZK2" s="43"/>
      <c r="KZL2" s="43"/>
      <c r="KZM2" s="43"/>
      <c r="KZN2" s="43"/>
      <c r="KZO2" s="43"/>
      <c r="KZP2" s="43"/>
      <c r="KZQ2" s="43"/>
      <c r="KZR2" s="43"/>
      <c r="KZS2" s="43"/>
      <c r="KZT2" s="43"/>
      <c r="KZU2" s="43"/>
      <c r="KZV2" s="43"/>
      <c r="KZW2" s="43"/>
      <c r="KZX2" s="43"/>
      <c r="KZY2" s="43"/>
      <c r="KZZ2" s="43"/>
      <c r="LAA2" s="43"/>
      <c r="LAB2" s="43"/>
      <c r="LAC2" s="43"/>
      <c r="LAD2" s="43"/>
      <c r="LAE2" s="43"/>
      <c r="LAF2" s="43"/>
      <c r="LAG2" s="43"/>
      <c r="LAH2" s="43"/>
      <c r="LAI2" s="43"/>
      <c r="LAJ2" s="43"/>
      <c r="LAK2" s="43"/>
      <c r="LAL2" s="43"/>
      <c r="LAM2" s="43"/>
      <c r="LAN2" s="43"/>
      <c r="LAO2" s="43"/>
      <c r="LAP2" s="43"/>
      <c r="LAQ2" s="43"/>
      <c r="LAR2" s="43"/>
      <c r="LAS2" s="43"/>
      <c r="LAT2" s="43"/>
      <c r="LAU2" s="43"/>
      <c r="LAV2" s="43"/>
      <c r="LAW2" s="43"/>
      <c r="LAX2" s="43"/>
      <c r="LAY2" s="43"/>
      <c r="LAZ2" s="43"/>
      <c r="LBA2" s="43"/>
      <c r="LBB2" s="43"/>
      <c r="LBC2" s="43"/>
      <c r="LBD2" s="43"/>
      <c r="LBE2" s="43"/>
      <c r="LBF2" s="43"/>
      <c r="LBG2" s="43"/>
      <c r="LBH2" s="43"/>
      <c r="LBI2" s="43"/>
      <c r="LBJ2" s="43"/>
      <c r="LBK2" s="43"/>
      <c r="LBL2" s="43"/>
      <c r="LBM2" s="43"/>
      <c r="LBN2" s="43"/>
      <c r="LBO2" s="43"/>
      <c r="LBP2" s="43"/>
      <c r="LBQ2" s="43"/>
      <c r="LBR2" s="43"/>
      <c r="LBS2" s="43"/>
      <c r="LBT2" s="43"/>
      <c r="LBU2" s="43"/>
      <c r="LBV2" s="43"/>
      <c r="LBW2" s="43"/>
      <c r="LBX2" s="43"/>
      <c r="LBY2" s="43"/>
      <c r="LBZ2" s="43"/>
      <c r="LCA2" s="43"/>
      <c r="LCB2" s="43"/>
      <c r="LCC2" s="43"/>
      <c r="LCD2" s="43"/>
      <c r="LCE2" s="43"/>
      <c r="LCF2" s="43"/>
      <c r="LCG2" s="43"/>
      <c r="LCH2" s="43"/>
      <c r="LCI2" s="43"/>
      <c r="LCJ2" s="43"/>
      <c r="LCK2" s="43"/>
      <c r="LCL2" s="43"/>
      <c r="LCM2" s="43"/>
      <c r="LCN2" s="43"/>
      <c r="LCO2" s="43"/>
      <c r="LCP2" s="43"/>
      <c r="LCQ2" s="43"/>
      <c r="LCR2" s="43"/>
      <c r="LCS2" s="43"/>
      <c r="LCT2" s="43"/>
      <c r="LCU2" s="43"/>
      <c r="LCV2" s="43"/>
      <c r="LCW2" s="43"/>
      <c r="LCX2" s="43"/>
      <c r="LCY2" s="43"/>
      <c r="LCZ2" s="43"/>
      <c r="LDA2" s="43"/>
      <c r="LDB2" s="43"/>
      <c r="LDC2" s="43"/>
      <c r="LDD2" s="43"/>
      <c r="LDE2" s="43"/>
      <c r="LDF2" s="43"/>
      <c r="LDG2" s="43"/>
      <c r="LDH2" s="43"/>
      <c r="LDI2" s="43"/>
      <c r="LDJ2" s="43"/>
      <c r="LDK2" s="43"/>
      <c r="LDL2" s="43"/>
      <c r="LDM2" s="43"/>
      <c r="LDN2" s="43"/>
      <c r="LDO2" s="43"/>
      <c r="LDP2" s="43"/>
      <c r="LDQ2" s="43"/>
      <c r="LDR2" s="43"/>
      <c r="LDS2" s="43"/>
      <c r="LDT2" s="43"/>
      <c r="LDU2" s="43"/>
      <c r="LDV2" s="43"/>
      <c r="LDW2" s="43"/>
      <c r="LDX2" s="43"/>
      <c r="LDY2" s="43"/>
      <c r="LDZ2" s="43"/>
      <c r="LEA2" s="43"/>
      <c r="LEB2" s="43"/>
      <c r="LEC2" s="43"/>
      <c r="LED2" s="43"/>
      <c r="LEE2" s="43"/>
      <c r="LEF2" s="43"/>
      <c r="LEG2" s="43"/>
      <c r="LEH2" s="43"/>
      <c r="LEI2" s="43"/>
      <c r="LEJ2" s="43"/>
      <c r="LEK2" s="43"/>
      <c r="LEL2" s="43"/>
      <c r="LEM2" s="43"/>
      <c r="LEN2" s="43"/>
      <c r="LEO2" s="43"/>
      <c r="LEP2" s="43"/>
      <c r="LEQ2" s="43"/>
      <c r="LER2" s="43"/>
      <c r="LES2" s="43"/>
      <c r="LET2" s="43"/>
      <c r="LEU2" s="43"/>
      <c r="LEV2" s="43"/>
      <c r="LEW2" s="43"/>
      <c r="LEX2" s="43"/>
      <c r="LEY2" s="43"/>
      <c r="LEZ2" s="43"/>
      <c r="LFA2" s="43"/>
      <c r="LFB2" s="43"/>
      <c r="LFC2" s="43"/>
      <c r="LFD2" s="43"/>
      <c r="LFE2" s="43"/>
      <c r="LFF2" s="43"/>
      <c r="LFG2" s="43"/>
      <c r="LFH2" s="43"/>
      <c r="LFI2" s="43"/>
      <c r="LFJ2" s="43"/>
      <c r="LFK2" s="43"/>
      <c r="LFL2" s="43"/>
      <c r="LFM2" s="43"/>
      <c r="LFN2" s="43"/>
      <c r="LFO2" s="43"/>
      <c r="LFP2" s="43"/>
      <c r="LFQ2" s="43"/>
      <c r="LFR2" s="43"/>
      <c r="LFS2" s="43"/>
      <c r="LFT2" s="43"/>
      <c r="LFU2" s="43"/>
      <c r="LFV2" s="43"/>
      <c r="LFW2" s="43"/>
      <c r="LFX2" s="43"/>
      <c r="LFY2" s="43"/>
      <c r="LFZ2" s="43"/>
      <c r="LGA2" s="43"/>
      <c r="LGB2" s="43"/>
      <c r="LGC2" s="43"/>
      <c r="LGD2" s="43"/>
      <c r="LGE2" s="43"/>
      <c r="LGF2" s="43"/>
      <c r="LGG2" s="43"/>
      <c r="LGH2" s="43"/>
      <c r="LGI2" s="43"/>
      <c r="LGJ2" s="43"/>
      <c r="LGK2" s="43"/>
      <c r="LGL2" s="43"/>
      <c r="LGM2" s="43"/>
      <c r="LGN2" s="43"/>
      <c r="LGO2" s="43"/>
      <c r="LGP2" s="43"/>
      <c r="LGQ2" s="43"/>
      <c r="LGR2" s="43"/>
      <c r="LGS2" s="43"/>
      <c r="LGT2" s="43"/>
      <c r="LGU2" s="43"/>
      <c r="LGV2" s="43"/>
      <c r="LGW2" s="43"/>
      <c r="LGX2" s="43"/>
      <c r="LGY2" s="43"/>
      <c r="LGZ2" s="43"/>
      <c r="LHA2" s="43"/>
      <c r="LHB2" s="43"/>
      <c r="LHC2" s="43"/>
      <c r="LHD2" s="43"/>
      <c r="LHE2" s="43"/>
      <c r="LHF2" s="43"/>
      <c r="LHG2" s="43"/>
      <c r="LHH2" s="43"/>
      <c r="LHI2" s="43"/>
      <c r="LHJ2" s="43"/>
      <c r="LHK2" s="43"/>
      <c r="LHL2" s="43"/>
      <c r="LHM2" s="43"/>
      <c r="LHN2" s="43"/>
      <c r="LHO2" s="43"/>
      <c r="LHP2" s="43"/>
      <c r="LHQ2" s="43"/>
      <c r="LHR2" s="43"/>
      <c r="LHS2" s="43"/>
      <c r="LHT2" s="43"/>
      <c r="LHU2" s="43"/>
      <c r="LHV2" s="43"/>
      <c r="LHW2" s="43"/>
      <c r="LHX2" s="43"/>
      <c r="LHY2" s="43"/>
      <c r="LHZ2" s="43"/>
      <c r="LIA2" s="43"/>
      <c r="LIB2" s="43"/>
      <c r="LIC2" s="43"/>
      <c r="LID2" s="43"/>
      <c r="LIE2" s="43"/>
      <c r="LIF2" s="43"/>
      <c r="LIG2" s="43"/>
      <c r="LIH2" s="43"/>
      <c r="LII2" s="43"/>
      <c r="LIJ2" s="43"/>
      <c r="LIK2" s="43"/>
      <c r="LIL2" s="43"/>
      <c r="LIM2" s="43"/>
      <c r="LIN2" s="43"/>
      <c r="LIO2" s="43"/>
      <c r="LIP2" s="43"/>
      <c r="LIQ2" s="43"/>
      <c r="LIR2" s="43"/>
      <c r="LIS2" s="43"/>
      <c r="LIT2" s="43"/>
      <c r="LIU2" s="43"/>
      <c r="LIV2" s="43"/>
      <c r="LIW2" s="43"/>
      <c r="LIX2" s="43"/>
      <c r="LIY2" s="43"/>
      <c r="LIZ2" s="43"/>
      <c r="LJA2" s="43"/>
      <c r="LJB2" s="43"/>
      <c r="LJC2" s="43"/>
      <c r="LJD2" s="43"/>
      <c r="LJE2" s="43"/>
      <c r="LJF2" s="43"/>
      <c r="LJG2" s="43"/>
      <c r="LJH2" s="43"/>
      <c r="LJI2" s="43"/>
      <c r="LJJ2" s="43"/>
      <c r="LJK2" s="43"/>
      <c r="LJL2" s="43"/>
      <c r="LJM2" s="43"/>
      <c r="LJN2" s="43"/>
      <c r="LJO2" s="43"/>
      <c r="LJP2" s="43"/>
      <c r="LJQ2" s="43"/>
      <c r="LJR2" s="43"/>
      <c r="LJS2" s="43"/>
      <c r="LJT2" s="43"/>
      <c r="LJU2" s="43"/>
      <c r="LJV2" s="43"/>
      <c r="LJW2" s="43"/>
      <c r="LJX2" s="43"/>
      <c r="LJY2" s="43"/>
      <c r="LJZ2" s="43"/>
      <c r="LKA2" s="43"/>
      <c r="LKB2" s="43"/>
      <c r="LKC2" s="43"/>
      <c r="LKD2" s="43"/>
      <c r="LKE2" s="43"/>
      <c r="LKF2" s="43"/>
      <c r="LKG2" s="43"/>
      <c r="LKH2" s="43"/>
      <c r="LKI2" s="43"/>
      <c r="LKJ2" s="43"/>
      <c r="LKK2" s="43"/>
      <c r="LKL2" s="43"/>
      <c r="LKM2" s="43"/>
      <c r="LKN2" s="43"/>
      <c r="LKO2" s="43"/>
      <c r="LKP2" s="43"/>
      <c r="LKQ2" s="43"/>
      <c r="LKR2" s="43"/>
      <c r="LKS2" s="43"/>
      <c r="LKT2" s="43"/>
      <c r="LKU2" s="43"/>
      <c r="LKV2" s="43"/>
      <c r="LKW2" s="43"/>
      <c r="LKX2" s="43"/>
      <c r="LKY2" s="43"/>
      <c r="LKZ2" s="43"/>
      <c r="LLA2" s="43"/>
      <c r="LLB2" s="43"/>
      <c r="LLC2" s="43"/>
      <c r="LLD2" s="43"/>
      <c r="LLE2" s="43"/>
      <c r="LLF2" s="43"/>
      <c r="LLG2" s="43"/>
      <c r="LLH2" s="43"/>
      <c r="LLI2" s="43"/>
      <c r="LLJ2" s="43"/>
      <c r="LLK2" s="43"/>
      <c r="LLL2" s="43"/>
      <c r="LLM2" s="43"/>
      <c r="LLN2" s="43"/>
      <c r="LLO2" s="43"/>
      <c r="LLP2" s="43"/>
      <c r="LLQ2" s="43"/>
      <c r="LLR2" s="43"/>
      <c r="LLS2" s="43"/>
      <c r="LLT2" s="43"/>
      <c r="LLU2" s="43"/>
      <c r="LLV2" s="43"/>
      <c r="LLW2" s="43"/>
      <c r="LLX2" s="43"/>
      <c r="LLY2" s="43"/>
      <c r="LLZ2" s="43"/>
      <c r="LMA2" s="43"/>
      <c r="LMB2" s="43"/>
      <c r="LMC2" s="43"/>
      <c r="LMD2" s="43"/>
      <c r="LME2" s="43"/>
      <c r="LMF2" s="43"/>
      <c r="LMG2" s="43"/>
      <c r="LMH2" s="43"/>
      <c r="LMI2" s="43"/>
      <c r="LMJ2" s="43"/>
      <c r="LMK2" s="43"/>
      <c r="LML2" s="43"/>
      <c r="LMM2" s="43"/>
      <c r="LMN2" s="43"/>
      <c r="LMO2" s="43"/>
      <c r="LMP2" s="43"/>
      <c r="LMQ2" s="43"/>
      <c r="LMR2" s="43"/>
      <c r="LMS2" s="43"/>
      <c r="LMT2" s="43"/>
      <c r="LMU2" s="43"/>
      <c r="LMV2" s="43"/>
      <c r="LMW2" s="43"/>
      <c r="LMX2" s="43"/>
      <c r="LMY2" s="43"/>
      <c r="LMZ2" s="43"/>
      <c r="LNA2" s="43"/>
      <c r="LNB2" s="43"/>
      <c r="LNC2" s="43"/>
      <c r="LND2" s="43"/>
      <c r="LNE2" s="43"/>
      <c r="LNF2" s="43"/>
      <c r="LNG2" s="43"/>
      <c r="LNH2" s="43"/>
      <c r="LNI2" s="43"/>
      <c r="LNJ2" s="43"/>
      <c r="LNK2" s="43"/>
      <c r="LNL2" s="43"/>
      <c r="LNM2" s="43"/>
      <c r="LNN2" s="43"/>
      <c r="LNO2" s="43"/>
      <c r="LNP2" s="43"/>
      <c r="LNQ2" s="43"/>
      <c r="LNR2" s="43"/>
      <c r="LNS2" s="43"/>
      <c r="LNT2" s="43"/>
      <c r="LNU2" s="43"/>
      <c r="LNV2" s="43"/>
      <c r="LNW2" s="43"/>
      <c r="LNX2" s="43"/>
      <c r="LNY2" s="43"/>
      <c r="LNZ2" s="43"/>
      <c r="LOA2" s="43"/>
      <c r="LOB2" s="43"/>
      <c r="LOC2" s="43"/>
      <c r="LOD2" s="43"/>
      <c r="LOE2" s="43"/>
      <c r="LOF2" s="43"/>
      <c r="LOG2" s="43"/>
      <c r="LOH2" s="43"/>
      <c r="LOI2" s="43"/>
      <c r="LOJ2" s="43"/>
      <c r="LOK2" s="43"/>
      <c r="LOL2" s="43"/>
      <c r="LOM2" s="43"/>
      <c r="LON2" s="43"/>
      <c r="LOO2" s="43"/>
      <c r="LOP2" s="43"/>
      <c r="LOQ2" s="43"/>
      <c r="LOR2" s="43"/>
      <c r="LOS2" s="43"/>
      <c r="LOT2" s="43"/>
      <c r="LOU2" s="43"/>
      <c r="LOV2" s="43"/>
      <c r="LOW2" s="43"/>
      <c r="LOX2" s="43"/>
      <c r="LOY2" s="43"/>
      <c r="LOZ2" s="43"/>
      <c r="LPA2" s="43"/>
      <c r="LPB2" s="43"/>
      <c r="LPC2" s="43"/>
      <c r="LPD2" s="43"/>
      <c r="LPE2" s="43"/>
      <c r="LPF2" s="43"/>
      <c r="LPG2" s="43"/>
      <c r="LPH2" s="43"/>
      <c r="LPI2" s="43"/>
      <c r="LPJ2" s="43"/>
      <c r="LPK2" s="43"/>
      <c r="LPL2" s="43"/>
      <c r="LPM2" s="43"/>
      <c r="LPN2" s="43"/>
      <c r="LPO2" s="43"/>
      <c r="LPP2" s="43"/>
      <c r="LPQ2" s="43"/>
      <c r="LPR2" s="43"/>
      <c r="LPS2" s="43"/>
      <c r="LPT2" s="43"/>
      <c r="LPU2" s="43"/>
      <c r="LPV2" s="43"/>
      <c r="LPW2" s="43"/>
      <c r="LPX2" s="43"/>
      <c r="LPY2" s="43"/>
      <c r="LPZ2" s="43"/>
      <c r="LQA2" s="43"/>
      <c r="LQB2" s="43"/>
      <c r="LQC2" s="43"/>
      <c r="LQD2" s="43"/>
      <c r="LQE2" s="43"/>
      <c r="LQF2" s="43"/>
      <c r="LQG2" s="43"/>
      <c r="LQH2" s="43"/>
      <c r="LQI2" s="43"/>
      <c r="LQJ2" s="43"/>
      <c r="LQK2" s="43"/>
      <c r="LQL2" s="43"/>
      <c r="LQM2" s="43"/>
      <c r="LQN2" s="43"/>
      <c r="LQO2" s="43"/>
      <c r="LQP2" s="43"/>
      <c r="LQQ2" s="43"/>
      <c r="LQR2" s="43"/>
      <c r="LQS2" s="43"/>
      <c r="LQT2" s="43"/>
      <c r="LQU2" s="43"/>
      <c r="LQV2" s="43"/>
      <c r="LQW2" s="43"/>
      <c r="LQX2" s="43"/>
      <c r="LQY2" s="43"/>
      <c r="LQZ2" s="43"/>
      <c r="LRA2" s="43"/>
      <c r="LRB2" s="43"/>
      <c r="LRC2" s="43"/>
      <c r="LRD2" s="43"/>
      <c r="LRE2" s="43"/>
      <c r="LRF2" s="43"/>
      <c r="LRG2" s="43"/>
      <c r="LRH2" s="43"/>
      <c r="LRI2" s="43"/>
      <c r="LRJ2" s="43"/>
      <c r="LRK2" s="43"/>
      <c r="LRL2" s="43"/>
      <c r="LRM2" s="43"/>
      <c r="LRN2" s="43"/>
      <c r="LRO2" s="43"/>
      <c r="LRP2" s="43"/>
      <c r="LRQ2" s="43"/>
      <c r="LRR2" s="43"/>
      <c r="LRS2" s="43"/>
      <c r="LRT2" s="43"/>
      <c r="LRU2" s="43"/>
      <c r="LRV2" s="43"/>
      <c r="LRW2" s="43"/>
      <c r="LRX2" s="43"/>
      <c r="LRY2" s="43"/>
      <c r="LRZ2" s="43"/>
      <c r="LSA2" s="43"/>
      <c r="LSB2" s="43"/>
      <c r="LSC2" s="43"/>
      <c r="LSD2" s="43"/>
      <c r="LSE2" s="43"/>
      <c r="LSF2" s="43"/>
      <c r="LSG2" s="43"/>
      <c r="LSH2" s="43"/>
      <c r="LSI2" s="43"/>
      <c r="LSJ2" s="43"/>
      <c r="LSK2" s="43"/>
      <c r="LSL2" s="43"/>
      <c r="LSM2" s="43"/>
      <c r="LSN2" s="43"/>
      <c r="LSO2" s="43"/>
      <c r="LSP2" s="43"/>
      <c r="LSQ2" s="43"/>
      <c r="LSR2" s="43"/>
      <c r="LSS2" s="43"/>
      <c r="LST2" s="43"/>
      <c r="LSU2" s="43"/>
      <c r="LSV2" s="43"/>
      <c r="LSW2" s="43"/>
      <c r="LSX2" s="43"/>
      <c r="LSY2" s="43"/>
      <c r="LSZ2" s="43"/>
      <c r="LTA2" s="43"/>
      <c r="LTB2" s="43"/>
      <c r="LTC2" s="43"/>
      <c r="LTD2" s="43"/>
      <c r="LTE2" s="43"/>
      <c r="LTF2" s="43"/>
      <c r="LTG2" s="43"/>
      <c r="LTH2" s="43"/>
      <c r="LTI2" s="43"/>
      <c r="LTJ2" s="43"/>
      <c r="LTK2" s="43"/>
      <c r="LTL2" s="43"/>
      <c r="LTM2" s="43"/>
      <c r="LTN2" s="43"/>
      <c r="LTO2" s="43"/>
      <c r="LTP2" s="43"/>
      <c r="LTQ2" s="43"/>
      <c r="LTR2" s="43"/>
      <c r="LTS2" s="43"/>
      <c r="LTT2" s="43"/>
      <c r="LTU2" s="43"/>
      <c r="LTV2" s="43"/>
      <c r="LTW2" s="43"/>
      <c r="LTX2" s="43"/>
      <c r="LTY2" s="43"/>
      <c r="LTZ2" s="43"/>
      <c r="LUA2" s="43"/>
      <c r="LUB2" s="43"/>
      <c r="LUC2" s="43"/>
      <c r="LUD2" s="43"/>
      <c r="LUE2" s="43"/>
      <c r="LUF2" s="43"/>
      <c r="LUG2" s="43"/>
      <c r="LUH2" s="43"/>
      <c r="LUI2" s="43"/>
      <c r="LUJ2" s="43"/>
      <c r="LUK2" s="43"/>
      <c r="LUL2" s="43"/>
      <c r="LUM2" s="43"/>
      <c r="LUN2" s="43"/>
      <c r="LUO2" s="43"/>
      <c r="LUP2" s="43"/>
      <c r="LUQ2" s="43"/>
      <c r="LUR2" s="43"/>
      <c r="LUS2" s="43"/>
      <c r="LUT2" s="43"/>
      <c r="LUU2" s="43"/>
      <c r="LUV2" s="43"/>
      <c r="LUW2" s="43"/>
      <c r="LUX2" s="43"/>
      <c r="LUY2" s="43"/>
      <c r="LUZ2" s="43"/>
      <c r="LVA2" s="43"/>
      <c r="LVB2" s="43"/>
      <c r="LVC2" s="43"/>
      <c r="LVD2" s="43"/>
      <c r="LVE2" s="43"/>
      <c r="LVF2" s="43"/>
      <c r="LVG2" s="43"/>
      <c r="LVH2" s="43"/>
      <c r="LVI2" s="43"/>
      <c r="LVJ2" s="43"/>
      <c r="LVK2" s="43"/>
      <c r="LVL2" s="43"/>
      <c r="LVM2" s="43"/>
      <c r="LVN2" s="43"/>
      <c r="LVO2" s="43"/>
      <c r="LVP2" s="43"/>
      <c r="LVQ2" s="43"/>
      <c r="LVR2" s="43"/>
      <c r="LVS2" s="43"/>
      <c r="LVT2" s="43"/>
      <c r="LVU2" s="43"/>
      <c r="LVV2" s="43"/>
      <c r="LVW2" s="43"/>
      <c r="LVX2" s="43"/>
      <c r="LVY2" s="43"/>
      <c r="LVZ2" s="43"/>
      <c r="LWA2" s="43"/>
      <c r="LWB2" s="43"/>
      <c r="LWC2" s="43"/>
      <c r="LWD2" s="43"/>
      <c r="LWE2" s="43"/>
      <c r="LWF2" s="43"/>
      <c r="LWG2" s="43"/>
      <c r="LWH2" s="43"/>
      <c r="LWI2" s="43"/>
      <c r="LWJ2" s="43"/>
      <c r="LWK2" s="43"/>
      <c r="LWL2" s="43"/>
      <c r="LWM2" s="43"/>
      <c r="LWN2" s="43"/>
      <c r="LWO2" s="43"/>
      <c r="LWP2" s="43"/>
      <c r="LWQ2" s="43"/>
      <c r="LWR2" s="43"/>
      <c r="LWS2" s="43"/>
      <c r="LWT2" s="43"/>
      <c r="LWU2" s="43"/>
      <c r="LWV2" s="43"/>
      <c r="LWW2" s="43"/>
      <c r="LWX2" s="43"/>
      <c r="LWY2" s="43"/>
      <c r="LWZ2" s="43"/>
      <c r="LXA2" s="43"/>
      <c r="LXB2" s="43"/>
      <c r="LXC2" s="43"/>
      <c r="LXD2" s="43"/>
      <c r="LXE2" s="43"/>
      <c r="LXF2" s="43"/>
      <c r="LXG2" s="43"/>
      <c r="LXH2" s="43"/>
      <c r="LXI2" s="43"/>
      <c r="LXJ2" s="43"/>
      <c r="LXK2" s="43"/>
      <c r="LXL2" s="43"/>
      <c r="LXM2" s="43"/>
      <c r="LXN2" s="43"/>
      <c r="LXO2" s="43"/>
      <c r="LXP2" s="43"/>
      <c r="LXQ2" s="43"/>
      <c r="LXR2" s="43"/>
      <c r="LXS2" s="43"/>
      <c r="LXT2" s="43"/>
      <c r="LXU2" s="43"/>
      <c r="LXV2" s="43"/>
      <c r="LXW2" s="43"/>
      <c r="LXX2" s="43"/>
      <c r="LXY2" s="43"/>
      <c r="LXZ2" s="43"/>
      <c r="LYA2" s="43"/>
      <c r="LYB2" s="43"/>
      <c r="LYC2" s="43"/>
      <c r="LYD2" s="43"/>
      <c r="LYE2" s="43"/>
      <c r="LYF2" s="43"/>
      <c r="LYG2" s="43"/>
      <c r="LYH2" s="43"/>
      <c r="LYI2" s="43"/>
      <c r="LYJ2" s="43"/>
      <c r="LYK2" s="43"/>
      <c r="LYL2" s="43"/>
      <c r="LYM2" s="43"/>
      <c r="LYN2" s="43"/>
      <c r="LYO2" s="43"/>
      <c r="LYP2" s="43"/>
      <c r="LYQ2" s="43"/>
      <c r="LYR2" s="43"/>
      <c r="LYS2" s="43"/>
      <c r="LYT2" s="43"/>
      <c r="LYU2" s="43"/>
      <c r="LYV2" s="43"/>
      <c r="LYW2" s="43"/>
      <c r="LYX2" s="43"/>
      <c r="LYY2" s="43"/>
      <c r="LYZ2" s="43"/>
      <c r="LZA2" s="43"/>
      <c r="LZB2" s="43"/>
      <c r="LZC2" s="43"/>
      <c r="LZD2" s="43"/>
      <c r="LZE2" s="43"/>
      <c r="LZF2" s="43"/>
      <c r="LZG2" s="43"/>
      <c r="LZH2" s="43"/>
      <c r="LZI2" s="43"/>
      <c r="LZJ2" s="43"/>
      <c r="LZK2" s="43"/>
      <c r="LZL2" s="43"/>
      <c r="LZM2" s="43"/>
      <c r="LZN2" s="43"/>
      <c r="LZO2" s="43"/>
      <c r="LZP2" s="43"/>
      <c r="LZQ2" s="43"/>
      <c r="LZR2" s="43"/>
      <c r="LZS2" s="43"/>
      <c r="LZT2" s="43"/>
      <c r="LZU2" s="43"/>
      <c r="LZV2" s="43"/>
      <c r="LZW2" s="43"/>
      <c r="LZX2" s="43"/>
      <c r="LZY2" s="43"/>
      <c r="LZZ2" s="43"/>
      <c r="MAA2" s="43"/>
      <c r="MAB2" s="43"/>
      <c r="MAC2" s="43"/>
      <c r="MAD2" s="43"/>
      <c r="MAE2" s="43"/>
      <c r="MAF2" s="43"/>
      <c r="MAG2" s="43"/>
      <c r="MAH2" s="43"/>
      <c r="MAI2" s="43"/>
      <c r="MAJ2" s="43"/>
      <c r="MAK2" s="43"/>
      <c r="MAL2" s="43"/>
      <c r="MAM2" s="43"/>
      <c r="MAN2" s="43"/>
      <c r="MAO2" s="43"/>
      <c r="MAP2" s="43"/>
      <c r="MAQ2" s="43"/>
      <c r="MAR2" s="43"/>
      <c r="MAS2" s="43"/>
      <c r="MAT2" s="43"/>
      <c r="MAU2" s="43"/>
      <c r="MAV2" s="43"/>
      <c r="MAW2" s="43"/>
      <c r="MAX2" s="43"/>
      <c r="MAY2" s="43"/>
      <c r="MAZ2" s="43"/>
      <c r="MBA2" s="43"/>
      <c r="MBB2" s="43"/>
      <c r="MBC2" s="43"/>
      <c r="MBD2" s="43"/>
      <c r="MBE2" s="43"/>
      <c r="MBF2" s="43"/>
      <c r="MBG2" s="43"/>
      <c r="MBH2" s="43"/>
      <c r="MBI2" s="43"/>
      <c r="MBJ2" s="43"/>
      <c r="MBK2" s="43"/>
      <c r="MBL2" s="43"/>
      <c r="MBM2" s="43"/>
      <c r="MBN2" s="43"/>
      <c r="MBO2" s="43"/>
      <c r="MBP2" s="43"/>
      <c r="MBQ2" s="43"/>
      <c r="MBR2" s="43"/>
      <c r="MBS2" s="43"/>
      <c r="MBT2" s="43"/>
      <c r="MBU2" s="43"/>
      <c r="MBV2" s="43"/>
      <c r="MBW2" s="43"/>
      <c r="MBX2" s="43"/>
      <c r="MBY2" s="43"/>
      <c r="MBZ2" s="43"/>
      <c r="MCA2" s="43"/>
      <c r="MCB2" s="43"/>
      <c r="MCC2" s="43"/>
      <c r="MCD2" s="43"/>
      <c r="MCE2" s="43"/>
      <c r="MCF2" s="43"/>
      <c r="MCG2" s="43"/>
      <c r="MCH2" s="43"/>
      <c r="MCI2" s="43"/>
      <c r="MCJ2" s="43"/>
      <c r="MCK2" s="43"/>
      <c r="MCL2" s="43"/>
      <c r="MCM2" s="43"/>
      <c r="MCN2" s="43"/>
      <c r="MCO2" s="43"/>
      <c r="MCP2" s="43"/>
      <c r="MCQ2" s="43"/>
      <c r="MCR2" s="43"/>
      <c r="MCS2" s="43"/>
      <c r="MCT2" s="43"/>
      <c r="MCU2" s="43"/>
      <c r="MCV2" s="43"/>
      <c r="MCW2" s="43"/>
      <c r="MCX2" s="43"/>
      <c r="MCY2" s="43"/>
      <c r="MCZ2" s="43"/>
      <c r="MDA2" s="43"/>
      <c r="MDB2" s="43"/>
      <c r="MDC2" s="43"/>
      <c r="MDD2" s="43"/>
      <c r="MDE2" s="43"/>
      <c r="MDF2" s="43"/>
      <c r="MDG2" s="43"/>
      <c r="MDH2" s="43"/>
      <c r="MDI2" s="43"/>
      <c r="MDJ2" s="43"/>
      <c r="MDK2" s="43"/>
      <c r="MDL2" s="43"/>
      <c r="MDM2" s="43"/>
      <c r="MDN2" s="43"/>
      <c r="MDO2" s="43"/>
      <c r="MDP2" s="43"/>
      <c r="MDQ2" s="43"/>
      <c r="MDR2" s="43"/>
      <c r="MDS2" s="43"/>
      <c r="MDT2" s="43"/>
      <c r="MDU2" s="43"/>
      <c r="MDV2" s="43"/>
      <c r="MDW2" s="43"/>
      <c r="MDX2" s="43"/>
      <c r="MDY2" s="43"/>
      <c r="MDZ2" s="43"/>
      <c r="MEA2" s="43"/>
      <c r="MEB2" s="43"/>
      <c r="MEC2" s="43"/>
      <c r="MED2" s="43"/>
      <c r="MEE2" s="43"/>
      <c r="MEF2" s="43"/>
      <c r="MEG2" s="43"/>
      <c r="MEH2" s="43"/>
      <c r="MEI2" s="43"/>
      <c r="MEJ2" s="43"/>
      <c r="MEK2" s="43"/>
      <c r="MEL2" s="43"/>
      <c r="MEM2" s="43"/>
      <c r="MEN2" s="43"/>
      <c r="MEO2" s="43"/>
      <c r="MEP2" s="43"/>
      <c r="MEQ2" s="43"/>
      <c r="MER2" s="43"/>
      <c r="MES2" s="43"/>
      <c r="MET2" s="43"/>
      <c r="MEU2" s="43"/>
      <c r="MEV2" s="43"/>
      <c r="MEW2" s="43"/>
      <c r="MEX2" s="43"/>
      <c r="MEY2" s="43"/>
      <c r="MEZ2" s="43"/>
      <c r="MFA2" s="43"/>
      <c r="MFB2" s="43"/>
      <c r="MFC2" s="43"/>
      <c r="MFD2" s="43"/>
      <c r="MFE2" s="43"/>
      <c r="MFF2" s="43"/>
      <c r="MFG2" s="43"/>
      <c r="MFH2" s="43"/>
      <c r="MFI2" s="43"/>
      <c r="MFJ2" s="43"/>
      <c r="MFK2" s="43"/>
      <c r="MFL2" s="43"/>
      <c r="MFM2" s="43"/>
      <c r="MFN2" s="43"/>
      <c r="MFO2" s="43"/>
      <c r="MFP2" s="43"/>
      <c r="MFQ2" s="43"/>
      <c r="MFR2" s="43"/>
      <c r="MFS2" s="43"/>
      <c r="MFT2" s="43"/>
      <c r="MFU2" s="43"/>
      <c r="MFV2" s="43"/>
      <c r="MFW2" s="43"/>
      <c r="MFX2" s="43"/>
      <c r="MFY2" s="43"/>
      <c r="MFZ2" s="43"/>
      <c r="MGA2" s="43"/>
      <c r="MGB2" s="43"/>
      <c r="MGC2" s="43"/>
      <c r="MGD2" s="43"/>
      <c r="MGE2" s="43"/>
      <c r="MGF2" s="43"/>
      <c r="MGG2" s="43"/>
      <c r="MGH2" s="43"/>
      <c r="MGI2" s="43"/>
      <c r="MGJ2" s="43"/>
      <c r="MGK2" s="43"/>
      <c r="MGL2" s="43"/>
      <c r="MGM2" s="43"/>
      <c r="MGN2" s="43"/>
      <c r="MGO2" s="43"/>
      <c r="MGP2" s="43"/>
      <c r="MGQ2" s="43"/>
      <c r="MGR2" s="43"/>
      <c r="MGS2" s="43"/>
      <c r="MGT2" s="43"/>
      <c r="MGU2" s="43"/>
      <c r="MGV2" s="43"/>
      <c r="MGW2" s="43"/>
      <c r="MGX2" s="43"/>
      <c r="MGY2" s="43"/>
      <c r="MGZ2" s="43"/>
      <c r="MHA2" s="43"/>
      <c r="MHB2" s="43"/>
      <c r="MHC2" s="43"/>
      <c r="MHD2" s="43"/>
      <c r="MHE2" s="43"/>
      <c r="MHF2" s="43"/>
      <c r="MHG2" s="43"/>
      <c r="MHH2" s="43"/>
      <c r="MHI2" s="43"/>
      <c r="MHJ2" s="43"/>
      <c r="MHK2" s="43"/>
      <c r="MHL2" s="43"/>
      <c r="MHM2" s="43"/>
      <c r="MHN2" s="43"/>
      <c r="MHO2" s="43"/>
      <c r="MHP2" s="43"/>
      <c r="MHQ2" s="43"/>
      <c r="MHR2" s="43"/>
      <c r="MHS2" s="43"/>
      <c r="MHT2" s="43"/>
      <c r="MHU2" s="43"/>
      <c r="MHV2" s="43"/>
      <c r="MHW2" s="43"/>
      <c r="MHX2" s="43"/>
      <c r="MHY2" s="43"/>
      <c r="MHZ2" s="43"/>
      <c r="MIA2" s="43"/>
      <c r="MIB2" s="43"/>
      <c r="MIC2" s="43"/>
      <c r="MID2" s="43"/>
      <c r="MIE2" s="43"/>
      <c r="MIF2" s="43"/>
      <c r="MIG2" s="43"/>
      <c r="MIH2" s="43"/>
      <c r="MII2" s="43"/>
      <c r="MIJ2" s="43"/>
      <c r="MIK2" s="43"/>
      <c r="MIL2" s="43"/>
      <c r="MIM2" s="43"/>
      <c r="MIN2" s="43"/>
      <c r="MIO2" s="43"/>
      <c r="MIP2" s="43"/>
      <c r="MIQ2" s="43"/>
      <c r="MIR2" s="43"/>
      <c r="MIS2" s="43"/>
      <c r="MIT2" s="43"/>
      <c r="MIU2" s="43"/>
      <c r="MIV2" s="43"/>
      <c r="MIW2" s="43"/>
      <c r="MIX2" s="43"/>
      <c r="MIY2" s="43"/>
      <c r="MIZ2" s="43"/>
      <c r="MJA2" s="43"/>
      <c r="MJB2" s="43"/>
      <c r="MJC2" s="43"/>
      <c r="MJD2" s="43"/>
      <c r="MJE2" s="43"/>
      <c r="MJF2" s="43"/>
      <c r="MJG2" s="43"/>
      <c r="MJH2" s="43"/>
      <c r="MJI2" s="43"/>
      <c r="MJJ2" s="43"/>
      <c r="MJK2" s="43"/>
      <c r="MJL2" s="43"/>
      <c r="MJM2" s="43"/>
      <c r="MJN2" s="43"/>
      <c r="MJO2" s="43"/>
      <c r="MJP2" s="43"/>
      <c r="MJQ2" s="43"/>
      <c r="MJR2" s="43"/>
      <c r="MJS2" s="43"/>
      <c r="MJT2" s="43"/>
      <c r="MJU2" s="43"/>
      <c r="MJV2" s="43"/>
      <c r="MJW2" s="43"/>
      <c r="MJX2" s="43"/>
      <c r="MJY2" s="43"/>
      <c r="MJZ2" s="43"/>
      <c r="MKA2" s="43"/>
      <c r="MKB2" s="43"/>
      <c r="MKC2" s="43"/>
      <c r="MKD2" s="43"/>
      <c r="MKE2" s="43"/>
      <c r="MKF2" s="43"/>
      <c r="MKG2" s="43"/>
      <c r="MKH2" s="43"/>
      <c r="MKI2" s="43"/>
      <c r="MKJ2" s="43"/>
      <c r="MKK2" s="43"/>
      <c r="MKL2" s="43"/>
      <c r="MKM2" s="43"/>
      <c r="MKN2" s="43"/>
      <c r="MKO2" s="43"/>
      <c r="MKP2" s="43"/>
      <c r="MKQ2" s="43"/>
      <c r="MKR2" s="43"/>
      <c r="MKS2" s="43"/>
      <c r="MKT2" s="43"/>
      <c r="MKU2" s="43"/>
      <c r="MKV2" s="43"/>
      <c r="MKW2" s="43"/>
      <c r="MKX2" s="43"/>
      <c r="MKY2" s="43"/>
      <c r="MKZ2" s="43"/>
      <c r="MLA2" s="43"/>
      <c r="MLB2" s="43"/>
      <c r="MLC2" s="43"/>
      <c r="MLD2" s="43"/>
      <c r="MLE2" s="43"/>
      <c r="MLF2" s="43"/>
      <c r="MLG2" s="43"/>
      <c r="MLH2" s="43"/>
      <c r="MLI2" s="43"/>
      <c r="MLJ2" s="43"/>
      <c r="MLK2" s="43"/>
      <c r="MLL2" s="43"/>
      <c r="MLM2" s="43"/>
      <c r="MLN2" s="43"/>
      <c r="MLO2" s="43"/>
      <c r="MLP2" s="43"/>
      <c r="MLQ2" s="43"/>
      <c r="MLR2" s="43"/>
      <c r="MLS2" s="43"/>
      <c r="MLT2" s="43"/>
      <c r="MLU2" s="43"/>
      <c r="MLV2" s="43"/>
      <c r="MLW2" s="43"/>
      <c r="MLX2" s="43"/>
      <c r="MLY2" s="43"/>
      <c r="MLZ2" s="43"/>
      <c r="MMA2" s="43"/>
      <c r="MMB2" s="43"/>
      <c r="MMC2" s="43"/>
      <c r="MMD2" s="43"/>
      <c r="MME2" s="43"/>
      <c r="MMF2" s="43"/>
      <c r="MMG2" s="43"/>
      <c r="MMH2" s="43"/>
      <c r="MMI2" s="43"/>
      <c r="MMJ2" s="43"/>
      <c r="MMK2" s="43"/>
      <c r="MML2" s="43"/>
      <c r="MMM2" s="43"/>
      <c r="MMN2" s="43"/>
      <c r="MMO2" s="43"/>
      <c r="MMP2" s="43"/>
      <c r="MMQ2" s="43"/>
      <c r="MMR2" s="43"/>
      <c r="MMS2" s="43"/>
      <c r="MMT2" s="43"/>
      <c r="MMU2" s="43"/>
      <c r="MMV2" s="43"/>
      <c r="MMW2" s="43"/>
      <c r="MMX2" s="43"/>
      <c r="MMY2" s="43"/>
      <c r="MMZ2" s="43"/>
      <c r="MNA2" s="43"/>
      <c r="MNB2" s="43"/>
      <c r="MNC2" s="43"/>
      <c r="MND2" s="43"/>
      <c r="MNE2" s="43"/>
      <c r="MNF2" s="43"/>
      <c r="MNG2" s="43"/>
      <c r="MNH2" s="43"/>
      <c r="MNI2" s="43"/>
      <c r="MNJ2" s="43"/>
      <c r="MNK2" s="43"/>
      <c r="MNL2" s="43"/>
      <c r="MNM2" s="43"/>
      <c r="MNN2" s="43"/>
      <c r="MNO2" s="43"/>
      <c r="MNP2" s="43"/>
      <c r="MNQ2" s="43"/>
      <c r="MNR2" s="43"/>
      <c r="MNS2" s="43"/>
      <c r="MNT2" s="43"/>
      <c r="MNU2" s="43"/>
      <c r="MNV2" s="43"/>
      <c r="MNW2" s="43"/>
      <c r="MNX2" s="43"/>
      <c r="MNY2" s="43"/>
      <c r="MNZ2" s="43"/>
      <c r="MOA2" s="43"/>
      <c r="MOB2" s="43"/>
      <c r="MOC2" s="43"/>
      <c r="MOD2" s="43"/>
      <c r="MOE2" s="43"/>
      <c r="MOF2" s="43"/>
      <c r="MOG2" s="43"/>
      <c r="MOH2" s="43"/>
      <c r="MOI2" s="43"/>
      <c r="MOJ2" s="43"/>
      <c r="MOK2" s="43"/>
      <c r="MOL2" s="43"/>
      <c r="MOM2" s="43"/>
      <c r="MON2" s="43"/>
      <c r="MOO2" s="43"/>
      <c r="MOP2" s="43"/>
      <c r="MOQ2" s="43"/>
      <c r="MOR2" s="43"/>
      <c r="MOS2" s="43"/>
      <c r="MOT2" s="43"/>
      <c r="MOU2" s="43"/>
      <c r="MOV2" s="43"/>
      <c r="MOW2" s="43"/>
      <c r="MOX2" s="43"/>
      <c r="MOY2" s="43"/>
      <c r="MOZ2" s="43"/>
      <c r="MPA2" s="43"/>
      <c r="MPB2" s="43"/>
      <c r="MPC2" s="43"/>
      <c r="MPD2" s="43"/>
      <c r="MPE2" s="43"/>
      <c r="MPF2" s="43"/>
      <c r="MPG2" s="43"/>
      <c r="MPH2" s="43"/>
      <c r="MPI2" s="43"/>
      <c r="MPJ2" s="43"/>
      <c r="MPK2" s="43"/>
      <c r="MPL2" s="43"/>
      <c r="MPM2" s="43"/>
      <c r="MPN2" s="43"/>
      <c r="MPO2" s="43"/>
      <c r="MPP2" s="43"/>
      <c r="MPQ2" s="43"/>
      <c r="MPR2" s="43"/>
      <c r="MPS2" s="43"/>
      <c r="MPT2" s="43"/>
      <c r="MPU2" s="43"/>
      <c r="MPV2" s="43"/>
      <c r="MPW2" s="43"/>
      <c r="MPX2" s="43"/>
      <c r="MPY2" s="43"/>
      <c r="MPZ2" s="43"/>
      <c r="MQA2" s="43"/>
      <c r="MQB2" s="43"/>
      <c r="MQC2" s="43"/>
      <c r="MQD2" s="43"/>
      <c r="MQE2" s="43"/>
      <c r="MQF2" s="43"/>
      <c r="MQG2" s="43"/>
      <c r="MQH2" s="43"/>
      <c r="MQI2" s="43"/>
      <c r="MQJ2" s="43"/>
      <c r="MQK2" s="43"/>
      <c r="MQL2" s="43"/>
      <c r="MQM2" s="43"/>
      <c r="MQN2" s="43"/>
      <c r="MQO2" s="43"/>
      <c r="MQP2" s="43"/>
      <c r="MQQ2" s="43"/>
      <c r="MQR2" s="43"/>
      <c r="MQS2" s="43"/>
      <c r="MQT2" s="43"/>
      <c r="MQU2" s="43"/>
      <c r="MQV2" s="43"/>
      <c r="MQW2" s="43"/>
      <c r="MQX2" s="43"/>
      <c r="MQY2" s="43"/>
      <c r="MQZ2" s="43"/>
      <c r="MRA2" s="43"/>
      <c r="MRB2" s="43"/>
      <c r="MRC2" s="43"/>
      <c r="MRD2" s="43"/>
      <c r="MRE2" s="43"/>
      <c r="MRF2" s="43"/>
      <c r="MRG2" s="43"/>
      <c r="MRH2" s="43"/>
      <c r="MRI2" s="43"/>
      <c r="MRJ2" s="43"/>
      <c r="MRK2" s="43"/>
      <c r="MRL2" s="43"/>
      <c r="MRM2" s="43"/>
      <c r="MRN2" s="43"/>
      <c r="MRO2" s="43"/>
      <c r="MRP2" s="43"/>
      <c r="MRQ2" s="43"/>
      <c r="MRR2" s="43"/>
      <c r="MRS2" s="43"/>
      <c r="MRT2" s="43"/>
      <c r="MRU2" s="43"/>
      <c r="MRV2" s="43"/>
      <c r="MRW2" s="43"/>
      <c r="MRX2" s="43"/>
      <c r="MRY2" s="43"/>
      <c r="MRZ2" s="43"/>
      <c r="MSA2" s="43"/>
      <c r="MSB2" s="43"/>
      <c r="MSC2" s="43"/>
      <c r="MSD2" s="43"/>
      <c r="MSE2" s="43"/>
      <c r="MSF2" s="43"/>
      <c r="MSG2" s="43"/>
      <c r="MSH2" s="43"/>
      <c r="MSI2" s="43"/>
      <c r="MSJ2" s="43"/>
      <c r="MSK2" s="43"/>
      <c r="MSL2" s="43"/>
      <c r="MSM2" s="43"/>
      <c r="MSN2" s="43"/>
      <c r="MSO2" s="43"/>
      <c r="MSP2" s="43"/>
      <c r="MSQ2" s="43"/>
      <c r="MSR2" s="43"/>
      <c r="MSS2" s="43"/>
      <c r="MST2" s="43"/>
      <c r="MSU2" s="43"/>
      <c r="MSV2" s="43"/>
      <c r="MSW2" s="43"/>
      <c r="MSX2" s="43"/>
      <c r="MSY2" s="43"/>
      <c r="MSZ2" s="43"/>
      <c r="MTA2" s="43"/>
      <c r="MTB2" s="43"/>
      <c r="MTC2" s="43"/>
      <c r="MTD2" s="43"/>
      <c r="MTE2" s="43"/>
      <c r="MTF2" s="43"/>
      <c r="MTG2" s="43"/>
      <c r="MTH2" s="43"/>
      <c r="MTI2" s="43"/>
      <c r="MTJ2" s="43"/>
      <c r="MTK2" s="43"/>
      <c r="MTL2" s="43"/>
      <c r="MTM2" s="43"/>
      <c r="MTN2" s="43"/>
      <c r="MTO2" s="43"/>
      <c r="MTP2" s="43"/>
      <c r="MTQ2" s="43"/>
      <c r="MTR2" s="43"/>
      <c r="MTS2" s="43"/>
      <c r="MTT2" s="43"/>
      <c r="MTU2" s="43"/>
      <c r="MTV2" s="43"/>
      <c r="MTW2" s="43"/>
      <c r="MTX2" s="43"/>
      <c r="MTY2" s="43"/>
      <c r="MTZ2" s="43"/>
      <c r="MUA2" s="43"/>
      <c r="MUB2" s="43"/>
      <c r="MUC2" s="43"/>
      <c r="MUD2" s="43"/>
      <c r="MUE2" s="43"/>
      <c r="MUF2" s="43"/>
      <c r="MUG2" s="43"/>
      <c r="MUH2" s="43"/>
      <c r="MUI2" s="43"/>
      <c r="MUJ2" s="43"/>
      <c r="MUK2" s="43"/>
      <c r="MUL2" s="43"/>
      <c r="MUM2" s="43"/>
      <c r="MUN2" s="43"/>
      <c r="MUO2" s="43"/>
      <c r="MUP2" s="43"/>
      <c r="MUQ2" s="43"/>
      <c r="MUR2" s="43"/>
      <c r="MUS2" s="43"/>
      <c r="MUT2" s="43"/>
      <c r="MUU2" s="43"/>
      <c r="MUV2" s="43"/>
      <c r="MUW2" s="43"/>
      <c r="MUX2" s="43"/>
      <c r="MUY2" s="43"/>
      <c r="MUZ2" s="43"/>
      <c r="MVA2" s="43"/>
      <c r="MVB2" s="43"/>
      <c r="MVC2" s="43"/>
      <c r="MVD2" s="43"/>
      <c r="MVE2" s="43"/>
      <c r="MVF2" s="43"/>
      <c r="MVG2" s="43"/>
      <c r="MVH2" s="43"/>
      <c r="MVI2" s="43"/>
      <c r="MVJ2" s="43"/>
      <c r="MVK2" s="43"/>
      <c r="MVL2" s="43"/>
      <c r="MVM2" s="43"/>
      <c r="MVN2" s="43"/>
      <c r="MVO2" s="43"/>
      <c r="MVP2" s="43"/>
      <c r="MVQ2" s="43"/>
      <c r="MVR2" s="43"/>
      <c r="MVS2" s="43"/>
      <c r="MVT2" s="43"/>
      <c r="MVU2" s="43"/>
      <c r="MVV2" s="43"/>
      <c r="MVW2" s="43"/>
      <c r="MVX2" s="43"/>
      <c r="MVY2" s="43"/>
      <c r="MVZ2" s="43"/>
      <c r="MWA2" s="43"/>
      <c r="MWB2" s="43"/>
      <c r="MWC2" s="43"/>
      <c r="MWD2" s="43"/>
      <c r="MWE2" s="43"/>
      <c r="MWF2" s="43"/>
      <c r="MWG2" s="43"/>
      <c r="MWH2" s="43"/>
      <c r="MWI2" s="43"/>
      <c r="MWJ2" s="43"/>
      <c r="MWK2" s="43"/>
      <c r="MWL2" s="43"/>
      <c r="MWM2" s="43"/>
      <c r="MWN2" s="43"/>
      <c r="MWO2" s="43"/>
      <c r="MWP2" s="43"/>
      <c r="MWQ2" s="43"/>
      <c r="MWR2" s="43"/>
      <c r="MWS2" s="43"/>
      <c r="MWT2" s="43"/>
      <c r="MWU2" s="43"/>
      <c r="MWV2" s="43"/>
      <c r="MWW2" s="43"/>
      <c r="MWX2" s="43"/>
      <c r="MWY2" s="43"/>
      <c r="MWZ2" s="43"/>
      <c r="MXA2" s="43"/>
      <c r="MXB2" s="43"/>
      <c r="MXC2" s="43"/>
      <c r="MXD2" s="43"/>
      <c r="MXE2" s="43"/>
      <c r="MXF2" s="43"/>
      <c r="MXG2" s="43"/>
      <c r="MXH2" s="43"/>
      <c r="MXI2" s="43"/>
      <c r="MXJ2" s="43"/>
      <c r="MXK2" s="43"/>
      <c r="MXL2" s="43"/>
      <c r="MXM2" s="43"/>
      <c r="MXN2" s="43"/>
      <c r="MXO2" s="43"/>
      <c r="MXP2" s="43"/>
      <c r="MXQ2" s="43"/>
      <c r="MXR2" s="43"/>
      <c r="MXS2" s="43"/>
      <c r="MXT2" s="43"/>
      <c r="MXU2" s="43"/>
      <c r="MXV2" s="43"/>
      <c r="MXW2" s="43"/>
      <c r="MXX2" s="43"/>
      <c r="MXY2" s="43"/>
      <c r="MXZ2" s="43"/>
      <c r="MYA2" s="43"/>
      <c r="MYB2" s="43"/>
      <c r="MYC2" s="43"/>
      <c r="MYD2" s="43"/>
      <c r="MYE2" s="43"/>
      <c r="MYF2" s="43"/>
      <c r="MYG2" s="43"/>
      <c r="MYH2" s="43"/>
      <c r="MYI2" s="43"/>
      <c r="MYJ2" s="43"/>
      <c r="MYK2" s="43"/>
      <c r="MYL2" s="43"/>
      <c r="MYM2" s="43"/>
      <c r="MYN2" s="43"/>
      <c r="MYO2" s="43"/>
      <c r="MYP2" s="43"/>
      <c r="MYQ2" s="43"/>
      <c r="MYR2" s="43"/>
      <c r="MYS2" s="43"/>
      <c r="MYT2" s="43"/>
      <c r="MYU2" s="43"/>
      <c r="MYV2" s="43"/>
      <c r="MYW2" s="43"/>
      <c r="MYX2" s="43"/>
      <c r="MYY2" s="43"/>
      <c r="MYZ2" s="43"/>
      <c r="MZA2" s="43"/>
      <c r="MZB2" s="43"/>
      <c r="MZC2" s="43"/>
      <c r="MZD2" s="43"/>
      <c r="MZE2" s="43"/>
      <c r="MZF2" s="43"/>
      <c r="MZG2" s="43"/>
      <c r="MZH2" s="43"/>
      <c r="MZI2" s="43"/>
      <c r="MZJ2" s="43"/>
      <c r="MZK2" s="43"/>
      <c r="MZL2" s="43"/>
      <c r="MZM2" s="43"/>
      <c r="MZN2" s="43"/>
      <c r="MZO2" s="43"/>
      <c r="MZP2" s="43"/>
      <c r="MZQ2" s="43"/>
      <c r="MZR2" s="43"/>
      <c r="MZS2" s="43"/>
      <c r="MZT2" s="43"/>
      <c r="MZU2" s="43"/>
      <c r="MZV2" s="43"/>
      <c r="MZW2" s="43"/>
      <c r="MZX2" s="43"/>
      <c r="MZY2" s="43"/>
      <c r="MZZ2" s="43"/>
      <c r="NAA2" s="43"/>
      <c r="NAB2" s="43"/>
      <c r="NAC2" s="43"/>
      <c r="NAD2" s="43"/>
      <c r="NAE2" s="43"/>
      <c r="NAF2" s="43"/>
      <c r="NAG2" s="43"/>
      <c r="NAH2" s="43"/>
      <c r="NAI2" s="43"/>
      <c r="NAJ2" s="43"/>
      <c r="NAK2" s="43"/>
      <c r="NAL2" s="43"/>
      <c r="NAM2" s="43"/>
      <c r="NAN2" s="43"/>
      <c r="NAO2" s="43"/>
      <c r="NAP2" s="43"/>
      <c r="NAQ2" s="43"/>
      <c r="NAR2" s="43"/>
      <c r="NAS2" s="43"/>
      <c r="NAT2" s="43"/>
      <c r="NAU2" s="43"/>
      <c r="NAV2" s="43"/>
      <c r="NAW2" s="43"/>
      <c r="NAX2" s="43"/>
      <c r="NAY2" s="43"/>
      <c r="NAZ2" s="43"/>
      <c r="NBA2" s="43"/>
      <c r="NBB2" s="43"/>
      <c r="NBC2" s="43"/>
      <c r="NBD2" s="43"/>
      <c r="NBE2" s="43"/>
      <c r="NBF2" s="43"/>
      <c r="NBG2" s="43"/>
      <c r="NBH2" s="43"/>
      <c r="NBI2" s="43"/>
      <c r="NBJ2" s="43"/>
      <c r="NBK2" s="43"/>
      <c r="NBL2" s="43"/>
      <c r="NBM2" s="43"/>
      <c r="NBN2" s="43"/>
      <c r="NBO2" s="43"/>
      <c r="NBP2" s="43"/>
      <c r="NBQ2" s="43"/>
      <c r="NBR2" s="43"/>
      <c r="NBS2" s="43"/>
      <c r="NBT2" s="43"/>
      <c r="NBU2" s="43"/>
      <c r="NBV2" s="43"/>
      <c r="NBW2" s="43"/>
      <c r="NBX2" s="43"/>
      <c r="NBY2" s="43"/>
      <c r="NBZ2" s="43"/>
      <c r="NCA2" s="43"/>
      <c r="NCB2" s="43"/>
      <c r="NCC2" s="43"/>
      <c r="NCD2" s="43"/>
      <c r="NCE2" s="43"/>
      <c r="NCF2" s="43"/>
      <c r="NCG2" s="43"/>
      <c r="NCH2" s="43"/>
      <c r="NCI2" s="43"/>
      <c r="NCJ2" s="43"/>
      <c r="NCK2" s="43"/>
      <c r="NCL2" s="43"/>
      <c r="NCM2" s="43"/>
      <c r="NCN2" s="43"/>
      <c r="NCO2" s="43"/>
      <c r="NCP2" s="43"/>
      <c r="NCQ2" s="43"/>
      <c r="NCR2" s="43"/>
      <c r="NCS2" s="43"/>
      <c r="NCT2" s="43"/>
      <c r="NCU2" s="43"/>
      <c r="NCV2" s="43"/>
      <c r="NCW2" s="43"/>
      <c r="NCX2" s="43"/>
      <c r="NCY2" s="43"/>
      <c r="NCZ2" s="43"/>
      <c r="NDA2" s="43"/>
      <c r="NDB2" s="43"/>
      <c r="NDC2" s="43"/>
      <c r="NDD2" s="43"/>
      <c r="NDE2" s="43"/>
      <c r="NDF2" s="43"/>
      <c r="NDG2" s="43"/>
      <c r="NDH2" s="43"/>
      <c r="NDI2" s="43"/>
      <c r="NDJ2" s="43"/>
      <c r="NDK2" s="43"/>
      <c r="NDL2" s="43"/>
      <c r="NDM2" s="43"/>
      <c r="NDN2" s="43"/>
      <c r="NDO2" s="43"/>
      <c r="NDP2" s="43"/>
      <c r="NDQ2" s="43"/>
      <c r="NDR2" s="43"/>
      <c r="NDS2" s="43"/>
      <c r="NDT2" s="43"/>
      <c r="NDU2" s="43"/>
      <c r="NDV2" s="43"/>
      <c r="NDW2" s="43"/>
      <c r="NDX2" s="43"/>
      <c r="NDY2" s="43"/>
      <c r="NDZ2" s="43"/>
      <c r="NEA2" s="43"/>
      <c r="NEB2" s="43"/>
      <c r="NEC2" s="43"/>
      <c r="NED2" s="43"/>
      <c r="NEE2" s="43"/>
      <c r="NEF2" s="43"/>
      <c r="NEG2" s="43"/>
      <c r="NEH2" s="43"/>
      <c r="NEI2" s="43"/>
      <c r="NEJ2" s="43"/>
      <c r="NEK2" s="43"/>
      <c r="NEL2" s="43"/>
      <c r="NEM2" s="43"/>
      <c r="NEN2" s="43"/>
      <c r="NEO2" s="43"/>
      <c r="NEP2" s="43"/>
      <c r="NEQ2" s="43"/>
      <c r="NER2" s="43"/>
      <c r="NES2" s="43"/>
      <c r="NET2" s="43"/>
      <c r="NEU2" s="43"/>
      <c r="NEV2" s="43"/>
      <c r="NEW2" s="43"/>
      <c r="NEX2" s="43"/>
      <c r="NEY2" s="43"/>
      <c r="NEZ2" s="43"/>
      <c r="NFA2" s="43"/>
      <c r="NFB2" s="43"/>
      <c r="NFC2" s="43"/>
      <c r="NFD2" s="43"/>
      <c r="NFE2" s="43"/>
      <c r="NFF2" s="43"/>
      <c r="NFG2" s="43"/>
      <c r="NFH2" s="43"/>
      <c r="NFI2" s="43"/>
      <c r="NFJ2" s="43"/>
      <c r="NFK2" s="43"/>
      <c r="NFL2" s="43"/>
      <c r="NFM2" s="43"/>
      <c r="NFN2" s="43"/>
      <c r="NFO2" s="43"/>
      <c r="NFP2" s="43"/>
      <c r="NFQ2" s="43"/>
      <c r="NFR2" s="43"/>
      <c r="NFS2" s="43"/>
      <c r="NFT2" s="43"/>
      <c r="NFU2" s="43"/>
      <c r="NFV2" s="43"/>
      <c r="NFW2" s="43"/>
      <c r="NFX2" s="43"/>
      <c r="NFY2" s="43"/>
      <c r="NFZ2" s="43"/>
      <c r="NGA2" s="43"/>
      <c r="NGB2" s="43"/>
      <c r="NGC2" s="43"/>
      <c r="NGD2" s="43"/>
      <c r="NGE2" s="43"/>
      <c r="NGF2" s="43"/>
      <c r="NGG2" s="43"/>
      <c r="NGH2" s="43"/>
      <c r="NGI2" s="43"/>
      <c r="NGJ2" s="43"/>
      <c r="NGK2" s="43"/>
      <c r="NGL2" s="43"/>
      <c r="NGM2" s="43"/>
      <c r="NGN2" s="43"/>
      <c r="NGO2" s="43"/>
      <c r="NGP2" s="43"/>
      <c r="NGQ2" s="43"/>
      <c r="NGR2" s="43"/>
      <c r="NGS2" s="43"/>
      <c r="NGT2" s="43"/>
      <c r="NGU2" s="43"/>
      <c r="NGV2" s="43"/>
      <c r="NGW2" s="43"/>
      <c r="NGX2" s="43"/>
      <c r="NGY2" s="43"/>
      <c r="NGZ2" s="43"/>
      <c r="NHA2" s="43"/>
      <c r="NHB2" s="43"/>
      <c r="NHC2" s="43"/>
      <c r="NHD2" s="43"/>
      <c r="NHE2" s="43"/>
      <c r="NHF2" s="43"/>
      <c r="NHG2" s="43"/>
      <c r="NHH2" s="43"/>
      <c r="NHI2" s="43"/>
      <c r="NHJ2" s="43"/>
      <c r="NHK2" s="43"/>
      <c r="NHL2" s="43"/>
      <c r="NHM2" s="43"/>
      <c r="NHN2" s="43"/>
      <c r="NHO2" s="43"/>
      <c r="NHP2" s="43"/>
      <c r="NHQ2" s="43"/>
      <c r="NHR2" s="43"/>
      <c r="NHS2" s="43"/>
      <c r="NHT2" s="43"/>
      <c r="NHU2" s="43"/>
      <c r="NHV2" s="43"/>
      <c r="NHW2" s="43"/>
      <c r="NHX2" s="43"/>
      <c r="NHY2" s="43"/>
      <c r="NHZ2" s="43"/>
      <c r="NIA2" s="43"/>
      <c r="NIB2" s="43"/>
      <c r="NIC2" s="43"/>
      <c r="NID2" s="43"/>
      <c r="NIE2" s="43"/>
      <c r="NIF2" s="43"/>
      <c r="NIG2" s="43"/>
      <c r="NIH2" s="43"/>
      <c r="NII2" s="43"/>
      <c r="NIJ2" s="43"/>
      <c r="NIK2" s="43"/>
      <c r="NIL2" s="43"/>
      <c r="NIM2" s="43"/>
      <c r="NIN2" s="43"/>
      <c r="NIO2" s="43"/>
      <c r="NIP2" s="43"/>
      <c r="NIQ2" s="43"/>
      <c r="NIR2" s="43"/>
      <c r="NIS2" s="43"/>
      <c r="NIT2" s="43"/>
      <c r="NIU2" s="43"/>
      <c r="NIV2" s="43"/>
      <c r="NIW2" s="43"/>
      <c r="NIX2" s="43"/>
      <c r="NIY2" s="43"/>
      <c r="NIZ2" s="43"/>
      <c r="NJA2" s="43"/>
      <c r="NJB2" s="43"/>
      <c r="NJC2" s="43"/>
      <c r="NJD2" s="43"/>
      <c r="NJE2" s="43"/>
      <c r="NJF2" s="43"/>
      <c r="NJG2" s="43"/>
      <c r="NJH2" s="43"/>
      <c r="NJI2" s="43"/>
      <c r="NJJ2" s="43"/>
      <c r="NJK2" s="43"/>
      <c r="NJL2" s="43"/>
      <c r="NJM2" s="43"/>
      <c r="NJN2" s="43"/>
      <c r="NJO2" s="43"/>
      <c r="NJP2" s="43"/>
      <c r="NJQ2" s="43"/>
      <c r="NJR2" s="43"/>
      <c r="NJS2" s="43"/>
      <c r="NJT2" s="43"/>
      <c r="NJU2" s="43"/>
      <c r="NJV2" s="43"/>
      <c r="NJW2" s="43"/>
      <c r="NJX2" s="43"/>
      <c r="NJY2" s="43"/>
      <c r="NJZ2" s="43"/>
      <c r="NKA2" s="43"/>
      <c r="NKB2" s="43"/>
      <c r="NKC2" s="43"/>
      <c r="NKD2" s="43"/>
      <c r="NKE2" s="43"/>
      <c r="NKF2" s="43"/>
      <c r="NKG2" s="43"/>
      <c r="NKH2" s="43"/>
      <c r="NKI2" s="43"/>
      <c r="NKJ2" s="43"/>
      <c r="NKK2" s="43"/>
      <c r="NKL2" s="43"/>
      <c r="NKM2" s="43"/>
      <c r="NKN2" s="43"/>
      <c r="NKO2" s="43"/>
      <c r="NKP2" s="43"/>
      <c r="NKQ2" s="43"/>
      <c r="NKR2" s="43"/>
      <c r="NKS2" s="43"/>
      <c r="NKT2" s="43"/>
      <c r="NKU2" s="43"/>
      <c r="NKV2" s="43"/>
      <c r="NKW2" s="43"/>
      <c r="NKX2" s="43"/>
      <c r="NKY2" s="43"/>
      <c r="NKZ2" s="43"/>
      <c r="NLA2" s="43"/>
      <c r="NLB2" s="43"/>
      <c r="NLC2" s="43"/>
      <c r="NLD2" s="43"/>
      <c r="NLE2" s="43"/>
      <c r="NLF2" s="43"/>
      <c r="NLG2" s="43"/>
      <c r="NLH2" s="43"/>
      <c r="NLI2" s="43"/>
      <c r="NLJ2" s="43"/>
      <c r="NLK2" s="43"/>
      <c r="NLL2" s="43"/>
      <c r="NLM2" s="43"/>
      <c r="NLN2" s="43"/>
      <c r="NLO2" s="43"/>
      <c r="NLP2" s="43"/>
      <c r="NLQ2" s="43"/>
      <c r="NLR2" s="43"/>
      <c r="NLS2" s="43"/>
      <c r="NLT2" s="43"/>
      <c r="NLU2" s="43"/>
      <c r="NLV2" s="43"/>
      <c r="NLW2" s="43"/>
      <c r="NLX2" s="43"/>
      <c r="NLY2" s="43"/>
      <c r="NLZ2" s="43"/>
      <c r="NMA2" s="43"/>
      <c r="NMB2" s="43"/>
      <c r="NMC2" s="43"/>
      <c r="NMD2" s="43"/>
      <c r="NME2" s="43"/>
      <c r="NMF2" s="43"/>
      <c r="NMG2" s="43"/>
      <c r="NMH2" s="43"/>
      <c r="NMI2" s="43"/>
      <c r="NMJ2" s="43"/>
      <c r="NMK2" s="43"/>
      <c r="NML2" s="43"/>
      <c r="NMM2" s="43"/>
      <c r="NMN2" s="43"/>
      <c r="NMO2" s="43"/>
      <c r="NMP2" s="43"/>
      <c r="NMQ2" s="43"/>
      <c r="NMR2" s="43"/>
      <c r="NMS2" s="43"/>
      <c r="NMT2" s="43"/>
      <c r="NMU2" s="43"/>
      <c r="NMV2" s="43"/>
      <c r="NMW2" s="43"/>
      <c r="NMX2" s="43"/>
      <c r="NMY2" s="43"/>
      <c r="NMZ2" s="43"/>
      <c r="NNA2" s="43"/>
      <c r="NNB2" s="43"/>
      <c r="NNC2" s="43"/>
      <c r="NND2" s="43"/>
      <c r="NNE2" s="43"/>
      <c r="NNF2" s="43"/>
      <c r="NNG2" s="43"/>
      <c r="NNH2" s="43"/>
      <c r="NNI2" s="43"/>
      <c r="NNJ2" s="43"/>
      <c r="NNK2" s="43"/>
      <c r="NNL2" s="43"/>
      <c r="NNM2" s="43"/>
      <c r="NNN2" s="43"/>
      <c r="NNO2" s="43"/>
      <c r="NNP2" s="43"/>
      <c r="NNQ2" s="43"/>
      <c r="NNR2" s="43"/>
      <c r="NNS2" s="43"/>
      <c r="NNT2" s="43"/>
      <c r="NNU2" s="43"/>
      <c r="NNV2" s="43"/>
      <c r="NNW2" s="43"/>
      <c r="NNX2" s="43"/>
      <c r="NNY2" s="43"/>
      <c r="NNZ2" s="43"/>
      <c r="NOA2" s="43"/>
      <c r="NOB2" s="43"/>
      <c r="NOC2" s="43"/>
      <c r="NOD2" s="43"/>
      <c r="NOE2" s="43"/>
      <c r="NOF2" s="43"/>
      <c r="NOG2" s="43"/>
      <c r="NOH2" s="43"/>
      <c r="NOI2" s="43"/>
      <c r="NOJ2" s="43"/>
      <c r="NOK2" s="43"/>
      <c r="NOL2" s="43"/>
      <c r="NOM2" s="43"/>
      <c r="NON2" s="43"/>
      <c r="NOO2" s="43"/>
      <c r="NOP2" s="43"/>
      <c r="NOQ2" s="43"/>
      <c r="NOR2" s="43"/>
      <c r="NOS2" s="43"/>
      <c r="NOT2" s="43"/>
      <c r="NOU2" s="43"/>
      <c r="NOV2" s="43"/>
      <c r="NOW2" s="43"/>
      <c r="NOX2" s="43"/>
      <c r="NOY2" s="43"/>
      <c r="NOZ2" s="43"/>
      <c r="NPA2" s="43"/>
      <c r="NPB2" s="43"/>
      <c r="NPC2" s="43"/>
      <c r="NPD2" s="43"/>
      <c r="NPE2" s="43"/>
      <c r="NPF2" s="43"/>
      <c r="NPG2" s="43"/>
      <c r="NPH2" s="43"/>
      <c r="NPI2" s="43"/>
      <c r="NPJ2" s="43"/>
      <c r="NPK2" s="43"/>
      <c r="NPL2" s="43"/>
      <c r="NPM2" s="43"/>
      <c r="NPN2" s="43"/>
      <c r="NPO2" s="43"/>
      <c r="NPP2" s="43"/>
      <c r="NPQ2" s="43"/>
      <c r="NPR2" s="43"/>
      <c r="NPS2" s="43"/>
      <c r="NPT2" s="43"/>
      <c r="NPU2" s="43"/>
      <c r="NPV2" s="43"/>
      <c r="NPW2" s="43"/>
      <c r="NPX2" s="43"/>
      <c r="NPY2" s="43"/>
      <c r="NPZ2" s="43"/>
      <c r="NQA2" s="43"/>
      <c r="NQB2" s="43"/>
      <c r="NQC2" s="43"/>
      <c r="NQD2" s="43"/>
      <c r="NQE2" s="43"/>
      <c r="NQF2" s="43"/>
      <c r="NQG2" s="43"/>
      <c r="NQH2" s="43"/>
      <c r="NQI2" s="43"/>
      <c r="NQJ2" s="43"/>
      <c r="NQK2" s="43"/>
      <c r="NQL2" s="43"/>
      <c r="NQM2" s="43"/>
      <c r="NQN2" s="43"/>
      <c r="NQO2" s="43"/>
      <c r="NQP2" s="43"/>
      <c r="NQQ2" s="43"/>
      <c r="NQR2" s="43"/>
      <c r="NQS2" s="43"/>
      <c r="NQT2" s="43"/>
      <c r="NQU2" s="43"/>
      <c r="NQV2" s="43"/>
      <c r="NQW2" s="43"/>
      <c r="NQX2" s="43"/>
      <c r="NQY2" s="43"/>
      <c r="NQZ2" s="43"/>
      <c r="NRA2" s="43"/>
      <c r="NRB2" s="43"/>
      <c r="NRC2" s="43"/>
      <c r="NRD2" s="43"/>
      <c r="NRE2" s="43"/>
      <c r="NRF2" s="43"/>
      <c r="NRG2" s="43"/>
      <c r="NRH2" s="43"/>
      <c r="NRI2" s="43"/>
      <c r="NRJ2" s="43"/>
      <c r="NRK2" s="43"/>
      <c r="NRL2" s="43"/>
      <c r="NRM2" s="43"/>
      <c r="NRN2" s="43"/>
      <c r="NRO2" s="43"/>
      <c r="NRP2" s="43"/>
      <c r="NRQ2" s="43"/>
      <c r="NRR2" s="43"/>
      <c r="NRS2" s="43"/>
      <c r="NRT2" s="43"/>
      <c r="NRU2" s="43"/>
      <c r="NRV2" s="43"/>
      <c r="NRW2" s="43"/>
      <c r="NRX2" s="43"/>
      <c r="NRY2" s="43"/>
      <c r="NRZ2" s="43"/>
      <c r="NSA2" s="43"/>
      <c r="NSB2" s="43"/>
      <c r="NSC2" s="43"/>
      <c r="NSD2" s="43"/>
      <c r="NSE2" s="43"/>
      <c r="NSF2" s="43"/>
      <c r="NSG2" s="43"/>
      <c r="NSH2" s="43"/>
      <c r="NSI2" s="43"/>
      <c r="NSJ2" s="43"/>
      <c r="NSK2" s="43"/>
      <c r="NSL2" s="43"/>
      <c r="NSM2" s="43"/>
      <c r="NSN2" s="43"/>
      <c r="NSO2" s="43"/>
      <c r="NSP2" s="43"/>
      <c r="NSQ2" s="43"/>
      <c r="NSR2" s="43"/>
      <c r="NSS2" s="43"/>
      <c r="NST2" s="43"/>
      <c r="NSU2" s="43"/>
      <c r="NSV2" s="43"/>
      <c r="NSW2" s="43"/>
      <c r="NSX2" s="43"/>
      <c r="NSY2" s="43"/>
      <c r="NSZ2" s="43"/>
      <c r="NTA2" s="43"/>
      <c r="NTB2" s="43"/>
      <c r="NTC2" s="43"/>
      <c r="NTD2" s="43"/>
      <c r="NTE2" s="43"/>
      <c r="NTF2" s="43"/>
      <c r="NTG2" s="43"/>
      <c r="NTH2" s="43"/>
      <c r="NTI2" s="43"/>
      <c r="NTJ2" s="43"/>
      <c r="NTK2" s="43"/>
      <c r="NTL2" s="43"/>
      <c r="NTM2" s="43"/>
      <c r="NTN2" s="43"/>
      <c r="NTO2" s="43"/>
      <c r="NTP2" s="43"/>
      <c r="NTQ2" s="43"/>
      <c r="NTR2" s="43"/>
      <c r="NTS2" s="43"/>
      <c r="NTT2" s="43"/>
      <c r="NTU2" s="43"/>
      <c r="NTV2" s="43"/>
      <c r="NTW2" s="43"/>
      <c r="NTX2" s="43"/>
      <c r="NTY2" s="43"/>
      <c r="NTZ2" s="43"/>
      <c r="NUA2" s="43"/>
      <c r="NUB2" s="43"/>
      <c r="NUC2" s="43"/>
      <c r="NUD2" s="43"/>
      <c r="NUE2" s="43"/>
      <c r="NUF2" s="43"/>
      <c r="NUG2" s="43"/>
      <c r="NUH2" s="43"/>
      <c r="NUI2" s="43"/>
      <c r="NUJ2" s="43"/>
      <c r="NUK2" s="43"/>
      <c r="NUL2" s="43"/>
      <c r="NUM2" s="43"/>
      <c r="NUN2" s="43"/>
      <c r="NUO2" s="43"/>
      <c r="NUP2" s="43"/>
      <c r="NUQ2" s="43"/>
      <c r="NUR2" s="43"/>
      <c r="NUS2" s="43"/>
      <c r="NUT2" s="43"/>
      <c r="NUU2" s="43"/>
      <c r="NUV2" s="43"/>
      <c r="NUW2" s="43"/>
      <c r="NUX2" s="43"/>
      <c r="NUY2" s="43"/>
      <c r="NUZ2" s="43"/>
      <c r="NVA2" s="43"/>
      <c r="NVB2" s="43"/>
      <c r="NVC2" s="43"/>
      <c r="NVD2" s="43"/>
      <c r="NVE2" s="43"/>
      <c r="NVF2" s="43"/>
      <c r="NVG2" s="43"/>
      <c r="NVH2" s="43"/>
      <c r="NVI2" s="43"/>
      <c r="NVJ2" s="43"/>
      <c r="NVK2" s="43"/>
      <c r="NVL2" s="43"/>
      <c r="NVM2" s="43"/>
      <c r="NVN2" s="43"/>
      <c r="NVO2" s="43"/>
      <c r="NVP2" s="43"/>
      <c r="NVQ2" s="43"/>
      <c r="NVR2" s="43"/>
      <c r="NVS2" s="43"/>
      <c r="NVT2" s="43"/>
      <c r="NVU2" s="43"/>
      <c r="NVV2" s="43"/>
      <c r="NVW2" s="43"/>
      <c r="NVX2" s="43"/>
      <c r="NVY2" s="43"/>
      <c r="NVZ2" s="43"/>
      <c r="NWA2" s="43"/>
      <c r="NWB2" s="43"/>
      <c r="NWC2" s="43"/>
      <c r="NWD2" s="43"/>
      <c r="NWE2" s="43"/>
      <c r="NWF2" s="43"/>
      <c r="NWG2" s="43"/>
      <c r="NWH2" s="43"/>
      <c r="NWI2" s="43"/>
      <c r="NWJ2" s="43"/>
      <c r="NWK2" s="43"/>
      <c r="NWL2" s="43"/>
      <c r="NWM2" s="43"/>
      <c r="NWN2" s="43"/>
      <c r="NWO2" s="43"/>
      <c r="NWP2" s="43"/>
      <c r="NWQ2" s="43"/>
      <c r="NWR2" s="43"/>
      <c r="NWS2" s="43"/>
      <c r="NWT2" s="43"/>
      <c r="NWU2" s="43"/>
      <c r="NWV2" s="43"/>
      <c r="NWW2" s="43"/>
      <c r="NWX2" s="43"/>
      <c r="NWY2" s="43"/>
      <c r="NWZ2" s="43"/>
      <c r="NXA2" s="43"/>
      <c r="NXB2" s="43"/>
      <c r="NXC2" s="43"/>
      <c r="NXD2" s="43"/>
      <c r="NXE2" s="43"/>
      <c r="NXF2" s="43"/>
      <c r="NXG2" s="43"/>
      <c r="NXH2" s="43"/>
      <c r="NXI2" s="43"/>
      <c r="NXJ2" s="43"/>
      <c r="NXK2" s="43"/>
      <c r="NXL2" s="43"/>
      <c r="NXM2" s="43"/>
      <c r="NXN2" s="43"/>
      <c r="NXO2" s="43"/>
      <c r="NXP2" s="43"/>
      <c r="NXQ2" s="43"/>
      <c r="NXR2" s="43"/>
      <c r="NXS2" s="43"/>
      <c r="NXT2" s="43"/>
      <c r="NXU2" s="43"/>
      <c r="NXV2" s="43"/>
      <c r="NXW2" s="43"/>
      <c r="NXX2" s="43"/>
      <c r="NXY2" s="43"/>
      <c r="NXZ2" s="43"/>
      <c r="NYA2" s="43"/>
      <c r="NYB2" s="43"/>
      <c r="NYC2" s="43"/>
      <c r="NYD2" s="43"/>
      <c r="NYE2" s="43"/>
      <c r="NYF2" s="43"/>
      <c r="NYG2" s="43"/>
      <c r="NYH2" s="43"/>
      <c r="NYI2" s="43"/>
      <c r="NYJ2" s="43"/>
      <c r="NYK2" s="43"/>
      <c r="NYL2" s="43"/>
      <c r="NYM2" s="43"/>
      <c r="NYN2" s="43"/>
      <c r="NYO2" s="43"/>
      <c r="NYP2" s="43"/>
      <c r="NYQ2" s="43"/>
      <c r="NYR2" s="43"/>
      <c r="NYS2" s="43"/>
      <c r="NYT2" s="43"/>
      <c r="NYU2" s="43"/>
      <c r="NYV2" s="43"/>
      <c r="NYW2" s="43"/>
      <c r="NYX2" s="43"/>
      <c r="NYY2" s="43"/>
      <c r="NYZ2" s="43"/>
      <c r="NZA2" s="43"/>
      <c r="NZB2" s="43"/>
      <c r="NZC2" s="43"/>
      <c r="NZD2" s="43"/>
      <c r="NZE2" s="43"/>
      <c r="NZF2" s="43"/>
      <c r="NZG2" s="43"/>
      <c r="NZH2" s="43"/>
      <c r="NZI2" s="43"/>
      <c r="NZJ2" s="43"/>
      <c r="NZK2" s="43"/>
      <c r="NZL2" s="43"/>
      <c r="NZM2" s="43"/>
      <c r="NZN2" s="43"/>
      <c r="NZO2" s="43"/>
      <c r="NZP2" s="43"/>
      <c r="NZQ2" s="43"/>
      <c r="NZR2" s="43"/>
      <c r="NZS2" s="43"/>
      <c r="NZT2" s="43"/>
      <c r="NZU2" s="43"/>
      <c r="NZV2" s="43"/>
      <c r="NZW2" s="43"/>
      <c r="NZX2" s="43"/>
      <c r="NZY2" s="43"/>
      <c r="NZZ2" s="43"/>
      <c r="OAA2" s="43"/>
      <c r="OAB2" s="43"/>
      <c r="OAC2" s="43"/>
      <c r="OAD2" s="43"/>
      <c r="OAE2" s="43"/>
      <c r="OAF2" s="43"/>
      <c r="OAG2" s="43"/>
      <c r="OAH2" s="43"/>
      <c r="OAI2" s="43"/>
      <c r="OAJ2" s="43"/>
      <c r="OAK2" s="43"/>
      <c r="OAL2" s="43"/>
      <c r="OAM2" s="43"/>
      <c r="OAN2" s="43"/>
      <c r="OAO2" s="43"/>
      <c r="OAP2" s="43"/>
      <c r="OAQ2" s="43"/>
      <c r="OAR2" s="43"/>
      <c r="OAS2" s="43"/>
      <c r="OAT2" s="43"/>
      <c r="OAU2" s="43"/>
      <c r="OAV2" s="43"/>
      <c r="OAW2" s="43"/>
      <c r="OAX2" s="43"/>
      <c r="OAY2" s="43"/>
      <c r="OAZ2" s="43"/>
      <c r="OBA2" s="43"/>
      <c r="OBB2" s="43"/>
      <c r="OBC2" s="43"/>
      <c r="OBD2" s="43"/>
      <c r="OBE2" s="43"/>
      <c r="OBF2" s="43"/>
      <c r="OBG2" s="43"/>
      <c r="OBH2" s="43"/>
      <c r="OBI2" s="43"/>
      <c r="OBJ2" s="43"/>
      <c r="OBK2" s="43"/>
      <c r="OBL2" s="43"/>
      <c r="OBM2" s="43"/>
      <c r="OBN2" s="43"/>
      <c r="OBO2" s="43"/>
      <c r="OBP2" s="43"/>
      <c r="OBQ2" s="43"/>
      <c r="OBR2" s="43"/>
      <c r="OBS2" s="43"/>
      <c r="OBT2" s="43"/>
      <c r="OBU2" s="43"/>
      <c r="OBV2" s="43"/>
      <c r="OBW2" s="43"/>
      <c r="OBX2" s="43"/>
      <c r="OBY2" s="43"/>
      <c r="OBZ2" s="43"/>
      <c r="OCA2" s="43"/>
      <c r="OCB2" s="43"/>
      <c r="OCC2" s="43"/>
      <c r="OCD2" s="43"/>
      <c r="OCE2" s="43"/>
      <c r="OCF2" s="43"/>
      <c r="OCG2" s="43"/>
      <c r="OCH2" s="43"/>
      <c r="OCI2" s="43"/>
      <c r="OCJ2" s="43"/>
      <c r="OCK2" s="43"/>
      <c r="OCL2" s="43"/>
      <c r="OCM2" s="43"/>
      <c r="OCN2" s="43"/>
      <c r="OCO2" s="43"/>
      <c r="OCP2" s="43"/>
      <c r="OCQ2" s="43"/>
      <c r="OCR2" s="43"/>
      <c r="OCS2" s="43"/>
      <c r="OCT2" s="43"/>
      <c r="OCU2" s="43"/>
      <c r="OCV2" s="43"/>
      <c r="OCW2" s="43"/>
      <c r="OCX2" s="43"/>
      <c r="OCY2" s="43"/>
      <c r="OCZ2" s="43"/>
      <c r="ODA2" s="43"/>
      <c r="ODB2" s="43"/>
      <c r="ODC2" s="43"/>
      <c r="ODD2" s="43"/>
      <c r="ODE2" s="43"/>
      <c r="ODF2" s="43"/>
      <c r="ODG2" s="43"/>
      <c r="ODH2" s="43"/>
      <c r="ODI2" s="43"/>
      <c r="ODJ2" s="43"/>
      <c r="ODK2" s="43"/>
      <c r="ODL2" s="43"/>
      <c r="ODM2" s="43"/>
      <c r="ODN2" s="43"/>
      <c r="ODO2" s="43"/>
      <c r="ODP2" s="43"/>
      <c r="ODQ2" s="43"/>
      <c r="ODR2" s="43"/>
      <c r="ODS2" s="43"/>
      <c r="ODT2" s="43"/>
      <c r="ODU2" s="43"/>
      <c r="ODV2" s="43"/>
      <c r="ODW2" s="43"/>
      <c r="ODX2" s="43"/>
      <c r="ODY2" s="43"/>
      <c r="ODZ2" s="43"/>
      <c r="OEA2" s="43"/>
      <c r="OEB2" s="43"/>
      <c r="OEC2" s="43"/>
      <c r="OED2" s="43"/>
      <c r="OEE2" s="43"/>
      <c r="OEF2" s="43"/>
      <c r="OEG2" s="43"/>
      <c r="OEH2" s="43"/>
      <c r="OEI2" s="43"/>
      <c r="OEJ2" s="43"/>
      <c r="OEK2" s="43"/>
      <c r="OEL2" s="43"/>
      <c r="OEM2" s="43"/>
      <c r="OEN2" s="43"/>
      <c r="OEO2" s="43"/>
      <c r="OEP2" s="43"/>
      <c r="OEQ2" s="43"/>
      <c r="OER2" s="43"/>
      <c r="OES2" s="43"/>
      <c r="OET2" s="43"/>
      <c r="OEU2" s="43"/>
      <c r="OEV2" s="43"/>
      <c r="OEW2" s="43"/>
      <c r="OEX2" s="43"/>
      <c r="OEY2" s="43"/>
      <c r="OEZ2" s="43"/>
      <c r="OFA2" s="43"/>
      <c r="OFB2" s="43"/>
      <c r="OFC2" s="43"/>
      <c r="OFD2" s="43"/>
      <c r="OFE2" s="43"/>
      <c r="OFF2" s="43"/>
      <c r="OFG2" s="43"/>
      <c r="OFH2" s="43"/>
      <c r="OFI2" s="43"/>
      <c r="OFJ2" s="43"/>
      <c r="OFK2" s="43"/>
      <c r="OFL2" s="43"/>
      <c r="OFM2" s="43"/>
      <c r="OFN2" s="43"/>
      <c r="OFO2" s="43"/>
      <c r="OFP2" s="43"/>
      <c r="OFQ2" s="43"/>
      <c r="OFR2" s="43"/>
      <c r="OFS2" s="43"/>
      <c r="OFT2" s="43"/>
      <c r="OFU2" s="43"/>
      <c r="OFV2" s="43"/>
      <c r="OFW2" s="43"/>
      <c r="OFX2" s="43"/>
      <c r="OFY2" s="43"/>
      <c r="OFZ2" s="43"/>
      <c r="OGA2" s="43"/>
      <c r="OGB2" s="43"/>
      <c r="OGC2" s="43"/>
      <c r="OGD2" s="43"/>
      <c r="OGE2" s="43"/>
      <c r="OGF2" s="43"/>
      <c r="OGG2" s="43"/>
      <c r="OGH2" s="43"/>
      <c r="OGI2" s="43"/>
      <c r="OGJ2" s="43"/>
      <c r="OGK2" s="43"/>
      <c r="OGL2" s="43"/>
      <c r="OGM2" s="43"/>
      <c r="OGN2" s="43"/>
      <c r="OGO2" s="43"/>
      <c r="OGP2" s="43"/>
      <c r="OGQ2" s="43"/>
      <c r="OGR2" s="43"/>
      <c r="OGS2" s="43"/>
      <c r="OGT2" s="43"/>
      <c r="OGU2" s="43"/>
      <c r="OGV2" s="43"/>
      <c r="OGW2" s="43"/>
      <c r="OGX2" s="43"/>
      <c r="OGY2" s="43"/>
      <c r="OGZ2" s="43"/>
      <c r="OHA2" s="43"/>
      <c r="OHB2" s="43"/>
      <c r="OHC2" s="43"/>
      <c r="OHD2" s="43"/>
      <c r="OHE2" s="43"/>
      <c r="OHF2" s="43"/>
      <c r="OHG2" s="43"/>
      <c r="OHH2" s="43"/>
      <c r="OHI2" s="43"/>
      <c r="OHJ2" s="43"/>
      <c r="OHK2" s="43"/>
      <c r="OHL2" s="43"/>
      <c r="OHM2" s="43"/>
      <c r="OHN2" s="43"/>
      <c r="OHO2" s="43"/>
      <c r="OHP2" s="43"/>
      <c r="OHQ2" s="43"/>
      <c r="OHR2" s="43"/>
      <c r="OHS2" s="43"/>
      <c r="OHT2" s="43"/>
      <c r="OHU2" s="43"/>
      <c r="OHV2" s="43"/>
      <c r="OHW2" s="43"/>
      <c r="OHX2" s="43"/>
      <c r="OHY2" s="43"/>
      <c r="OHZ2" s="43"/>
      <c r="OIA2" s="43"/>
      <c r="OIB2" s="43"/>
      <c r="OIC2" s="43"/>
      <c r="OID2" s="43"/>
      <c r="OIE2" s="43"/>
      <c r="OIF2" s="43"/>
      <c r="OIG2" s="43"/>
      <c r="OIH2" s="43"/>
      <c r="OII2" s="43"/>
      <c r="OIJ2" s="43"/>
      <c r="OIK2" s="43"/>
      <c r="OIL2" s="43"/>
      <c r="OIM2" s="43"/>
      <c r="OIN2" s="43"/>
      <c r="OIO2" s="43"/>
      <c r="OIP2" s="43"/>
      <c r="OIQ2" s="43"/>
      <c r="OIR2" s="43"/>
      <c r="OIS2" s="43"/>
      <c r="OIT2" s="43"/>
      <c r="OIU2" s="43"/>
      <c r="OIV2" s="43"/>
      <c r="OIW2" s="43"/>
      <c r="OIX2" s="43"/>
      <c r="OIY2" s="43"/>
      <c r="OIZ2" s="43"/>
      <c r="OJA2" s="43"/>
      <c r="OJB2" s="43"/>
      <c r="OJC2" s="43"/>
      <c r="OJD2" s="43"/>
      <c r="OJE2" s="43"/>
      <c r="OJF2" s="43"/>
      <c r="OJG2" s="43"/>
      <c r="OJH2" s="43"/>
      <c r="OJI2" s="43"/>
      <c r="OJJ2" s="43"/>
      <c r="OJK2" s="43"/>
      <c r="OJL2" s="43"/>
      <c r="OJM2" s="43"/>
      <c r="OJN2" s="43"/>
      <c r="OJO2" s="43"/>
      <c r="OJP2" s="43"/>
      <c r="OJQ2" s="43"/>
      <c r="OJR2" s="43"/>
      <c r="OJS2" s="43"/>
      <c r="OJT2" s="43"/>
      <c r="OJU2" s="43"/>
      <c r="OJV2" s="43"/>
      <c r="OJW2" s="43"/>
      <c r="OJX2" s="43"/>
      <c r="OJY2" s="43"/>
      <c r="OJZ2" s="43"/>
      <c r="OKA2" s="43"/>
      <c r="OKB2" s="43"/>
      <c r="OKC2" s="43"/>
      <c r="OKD2" s="43"/>
      <c r="OKE2" s="43"/>
      <c r="OKF2" s="43"/>
      <c r="OKG2" s="43"/>
      <c r="OKH2" s="43"/>
      <c r="OKI2" s="43"/>
      <c r="OKJ2" s="43"/>
      <c r="OKK2" s="43"/>
      <c r="OKL2" s="43"/>
      <c r="OKM2" s="43"/>
      <c r="OKN2" s="43"/>
      <c r="OKO2" s="43"/>
      <c r="OKP2" s="43"/>
      <c r="OKQ2" s="43"/>
      <c r="OKR2" s="43"/>
      <c r="OKS2" s="43"/>
      <c r="OKT2" s="43"/>
      <c r="OKU2" s="43"/>
      <c r="OKV2" s="43"/>
      <c r="OKW2" s="43"/>
      <c r="OKX2" s="43"/>
      <c r="OKY2" s="43"/>
      <c r="OKZ2" s="43"/>
      <c r="OLA2" s="43"/>
      <c r="OLB2" s="43"/>
      <c r="OLC2" s="43"/>
      <c r="OLD2" s="43"/>
      <c r="OLE2" s="43"/>
      <c r="OLF2" s="43"/>
      <c r="OLG2" s="43"/>
      <c r="OLH2" s="43"/>
      <c r="OLI2" s="43"/>
      <c r="OLJ2" s="43"/>
      <c r="OLK2" s="43"/>
      <c r="OLL2" s="43"/>
      <c r="OLM2" s="43"/>
      <c r="OLN2" s="43"/>
      <c r="OLO2" s="43"/>
      <c r="OLP2" s="43"/>
      <c r="OLQ2" s="43"/>
      <c r="OLR2" s="43"/>
      <c r="OLS2" s="43"/>
      <c r="OLT2" s="43"/>
      <c r="OLU2" s="43"/>
      <c r="OLV2" s="43"/>
      <c r="OLW2" s="43"/>
      <c r="OLX2" s="43"/>
      <c r="OLY2" s="43"/>
      <c r="OLZ2" s="43"/>
      <c r="OMA2" s="43"/>
      <c r="OMB2" s="43"/>
      <c r="OMC2" s="43"/>
      <c r="OMD2" s="43"/>
      <c r="OME2" s="43"/>
      <c r="OMF2" s="43"/>
      <c r="OMG2" s="43"/>
      <c r="OMH2" s="43"/>
      <c r="OMI2" s="43"/>
      <c r="OMJ2" s="43"/>
      <c r="OMK2" s="43"/>
      <c r="OML2" s="43"/>
      <c r="OMM2" s="43"/>
      <c r="OMN2" s="43"/>
      <c r="OMO2" s="43"/>
      <c r="OMP2" s="43"/>
      <c r="OMQ2" s="43"/>
      <c r="OMR2" s="43"/>
      <c r="OMS2" s="43"/>
      <c r="OMT2" s="43"/>
      <c r="OMU2" s="43"/>
      <c r="OMV2" s="43"/>
      <c r="OMW2" s="43"/>
      <c r="OMX2" s="43"/>
      <c r="OMY2" s="43"/>
      <c r="OMZ2" s="43"/>
      <c r="ONA2" s="43"/>
      <c r="ONB2" s="43"/>
      <c r="ONC2" s="43"/>
      <c r="OND2" s="43"/>
      <c r="ONE2" s="43"/>
      <c r="ONF2" s="43"/>
      <c r="ONG2" s="43"/>
      <c r="ONH2" s="43"/>
      <c r="ONI2" s="43"/>
      <c r="ONJ2" s="43"/>
      <c r="ONK2" s="43"/>
      <c r="ONL2" s="43"/>
      <c r="ONM2" s="43"/>
      <c r="ONN2" s="43"/>
      <c r="ONO2" s="43"/>
      <c r="ONP2" s="43"/>
      <c r="ONQ2" s="43"/>
      <c r="ONR2" s="43"/>
      <c r="ONS2" s="43"/>
      <c r="ONT2" s="43"/>
      <c r="ONU2" s="43"/>
      <c r="ONV2" s="43"/>
      <c r="ONW2" s="43"/>
      <c r="ONX2" s="43"/>
      <c r="ONY2" s="43"/>
      <c r="ONZ2" s="43"/>
      <c r="OOA2" s="43"/>
      <c r="OOB2" s="43"/>
      <c r="OOC2" s="43"/>
      <c r="OOD2" s="43"/>
      <c r="OOE2" s="43"/>
      <c r="OOF2" s="43"/>
      <c r="OOG2" s="43"/>
      <c r="OOH2" s="43"/>
      <c r="OOI2" s="43"/>
      <c r="OOJ2" s="43"/>
      <c r="OOK2" s="43"/>
      <c r="OOL2" s="43"/>
      <c r="OOM2" s="43"/>
      <c r="OON2" s="43"/>
      <c r="OOO2" s="43"/>
      <c r="OOP2" s="43"/>
      <c r="OOQ2" s="43"/>
      <c r="OOR2" s="43"/>
      <c r="OOS2" s="43"/>
      <c r="OOT2" s="43"/>
      <c r="OOU2" s="43"/>
      <c r="OOV2" s="43"/>
      <c r="OOW2" s="43"/>
      <c r="OOX2" s="43"/>
      <c r="OOY2" s="43"/>
      <c r="OOZ2" s="43"/>
      <c r="OPA2" s="43"/>
      <c r="OPB2" s="43"/>
      <c r="OPC2" s="43"/>
      <c r="OPD2" s="43"/>
      <c r="OPE2" s="43"/>
      <c r="OPF2" s="43"/>
      <c r="OPG2" s="43"/>
      <c r="OPH2" s="43"/>
      <c r="OPI2" s="43"/>
      <c r="OPJ2" s="43"/>
      <c r="OPK2" s="43"/>
      <c r="OPL2" s="43"/>
      <c r="OPM2" s="43"/>
      <c r="OPN2" s="43"/>
      <c r="OPO2" s="43"/>
      <c r="OPP2" s="43"/>
      <c r="OPQ2" s="43"/>
      <c r="OPR2" s="43"/>
      <c r="OPS2" s="43"/>
      <c r="OPT2" s="43"/>
      <c r="OPU2" s="43"/>
      <c r="OPV2" s="43"/>
      <c r="OPW2" s="43"/>
      <c r="OPX2" s="43"/>
      <c r="OPY2" s="43"/>
      <c r="OPZ2" s="43"/>
      <c r="OQA2" s="43"/>
      <c r="OQB2" s="43"/>
      <c r="OQC2" s="43"/>
      <c r="OQD2" s="43"/>
      <c r="OQE2" s="43"/>
      <c r="OQF2" s="43"/>
      <c r="OQG2" s="43"/>
      <c r="OQH2" s="43"/>
      <c r="OQI2" s="43"/>
      <c r="OQJ2" s="43"/>
      <c r="OQK2" s="43"/>
      <c r="OQL2" s="43"/>
      <c r="OQM2" s="43"/>
      <c r="OQN2" s="43"/>
      <c r="OQO2" s="43"/>
      <c r="OQP2" s="43"/>
      <c r="OQQ2" s="43"/>
      <c r="OQR2" s="43"/>
      <c r="OQS2" s="43"/>
      <c r="OQT2" s="43"/>
      <c r="OQU2" s="43"/>
      <c r="OQV2" s="43"/>
      <c r="OQW2" s="43"/>
      <c r="OQX2" s="43"/>
      <c r="OQY2" s="43"/>
      <c r="OQZ2" s="43"/>
      <c r="ORA2" s="43"/>
      <c r="ORB2" s="43"/>
      <c r="ORC2" s="43"/>
      <c r="ORD2" s="43"/>
      <c r="ORE2" s="43"/>
      <c r="ORF2" s="43"/>
      <c r="ORG2" s="43"/>
      <c r="ORH2" s="43"/>
      <c r="ORI2" s="43"/>
      <c r="ORJ2" s="43"/>
      <c r="ORK2" s="43"/>
      <c r="ORL2" s="43"/>
      <c r="ORM2" s="43"/>
      <c r="ORN2" s="43"/>
      <c r="ORO2" s="43"/>
      <c r="ORP2" s="43"/>
      <c r="ORQ2" s="43"/>
      <c r="ORR2" s="43"/>
      <c r="ORS2" s="43"/>
      <c r="ORT2" s="43"/>
      <c r="ORU2" s="43"/>
      <c r="ORV2" s="43"/>
      <c r="ORW2" s="43"/>
      <c r="ORX2" s="43"/>
      <c r="ORY2" s="43"/>
      <c r="ORZ2" s="43"/>
      <c r="OSA2" s="43"/>
      <c r="OSB2" s="43"/>
      <c r="OSC2" s="43"/>
      <c r="OSD2" s="43"/>
      <c r="OSE2" s="43"/>
      <c r="OSF2" s="43"/>
      <c r="OSG2" s="43"/>
      <c r="OSH2" s="43"/>
      <c r="OSI2" s="43"/>
      <c r="OSJ2" s="43"/>
      <c r="OSK2" s="43"/>
      <c r="OSL2" s="43"/>
      <c r="OSM2" s="43"/>
      <c r="OSN2" s="43"/>
      <c r="OSO2" s="43"/>
      <c r="OSP2" s="43"/>
      <c r="OSQ2" s="43"/>
      <c r="OSR2" s="43"/>
      <c r="OSS2" s="43"/>
      <c r="OST2" s="43"/>
      <c r="OSU2" s="43"/>
      <c r="OSV2" s="43"/>
      <c r="OSW2" s="43"/>
      <c r="OSX2" s="43"/>
      <c r="OSY2" s="43"/>
      <c r="OSZ2" s="43"/>
      <c r="OTA2" s="43"/>
      <c r="OTB2" s="43"/>
      <c r="OTC2" s="43"/>
      <c r="OTD2" s="43"/>
      <c r="OTE2" s="43"/>
      <c r="OTF2" s="43"/>
      <c r="OTG2" s="43"/>
      <c r="OTH2" s="43"/>
      <c r="OTI2" s="43"/>
      <c r="OTJ2" s="43"/>
      <c r="OTK2" s="43"/>
      <c r="OTL2" s="43"/>
      <c r="OTM2" s="43"/>
      <c r="OTN2" s="43"/>
      <c r="OTO2" s="43"/>
      <c r="OTP2" s="43"/>
      <c r="OTQ2" s="43"/>
      <c r="OTR2" s="43"/>
      <c r="OTS2" s="43"/>
      <c r="OTT2" s="43"/>
      <c r="OTU2" s="43"/>
      <c r="OTV2" s="43"/>
      <c r="OTW2" s="43"/>
      <c r="OTX2" s="43"/>
      <c r="OTY2" s="43"/>
      <c r="OTZ2" s="43"/>
      <c r="OUA2" s="43"/>
      <c r="OUB2" s="43"/>
      <c r="OUC2" s="43"/>
      <c r="OUD2" s="43"/>
      <c r="OUE2" s="43"/>
      <c r="OUF2" s="43"/>
      <c r="OUG2" s="43"/>
      <c r="OUH2" s="43"/>
      <c r="OUI2" s="43"/>
      <c r="OUJ2" s="43"/>
      <c r="OUK2" s="43"/>
      <c r="OUL2" s="43"/>
      <c r="OUM2" s="43"/>
      <c r="OUN2" s="43"/>
      <c r="OUO2" s="43"/>
      <c r="OUP2" s="43"/>
      <c r="OUQ2" s="43"/>
      <c r="OUR2" s="43"/>
      <c r="OUS2" s="43"/>
      <c r="OUT2" s="43"/>
      <c r="OUU2" s="43"/>
      <c r="OUV2" s="43"/>
      <c r="OUW2" s="43"/>
      <c r="OUX2" s="43"/>
      <c r="OUY2" s="43"/>
      <c r="OUZ2" s="43"/>
      <c r="OVA2" s="43"/>
      <c r="OVB2" s="43"/>
      <c r="OVC2" s="43"/>
      <c r="OVD2" s="43"/>
      <c r="OVE2" s="43"/>
      <c r="OVF2" s="43"/>
      <c r="OVG2" s="43"/>
      <c r="OVH2" s="43"/>
      <c r="OVI2" s="43"/>
      <c r="OVJ2" s="43"/>
      <c r="OVK2" s="43"/>
      <c r="OVL2" s="43"/>
      <c r="OVM2" s="43"/>
      <c r="OVN2" s="43"/>
      <c r="OVO2" s="43"/>
      <c r="OVP2" s="43"/>
      <c r="OVQ2" s="43"/>
      <c r="OVR2" s="43"/>
      <c r="OVS2" s="43"/>
      <c r="OVT2" s="43"/>
      <c r="OVU2" s="43"/>
      <c r="OVV2" s="43"/>
      <c r="OVW2" s="43"/>
      <c r="OVX2" s="43"/>
      <c r="OVY2" s="43"/>
      <c r="OVZ2" s="43"/>
      <c r="OWA2" s="43"/>
      <c r="OWB2" s="43"/>
      <c r="OWC2" s="43"/>
      <c r="OWD2" s="43"/>
      <c r="OWE2" s="43"/>
      <c r="OWF2" s="43"/>
      <c r="OWG2" s="43"/>
      <c r="OWH2" s="43"/>
      <c r="OWI2" s="43"/>
      <c r="OWJ2" s="43"/>
      <c r="OWK2" s="43"/>
      <c r="OWL2" s="43"/>
      <c r="OWM2" s="43"/>
      <c r="OWN2" s="43"/>
      <c r="OWO2" s="43"/>
      <c r="OWP2" s="43"/>
      <c r="OWQ2" s="43"/>
      <c r="OWR2" s="43"/>
      <c r="OWS2" s="43"/>
      <c r="OWT2" s="43"/>
      <c r="OWU2" s="43"/>
      <c r="OWV2" s="43"/>
      <c r="OWW2" s="43"/>
      <c r="OWX2" s="43"/>
      <c r="OWY2" s="43"/>
      <c r="OWZ2" s="43"/>
      <c r="OXA2" s="43"/>
      <c r="OXB2" s="43"/>
      <c r="OXC2" s="43"/>
      <c r="OXD2" s="43"/>
      <c r="OXE2" s="43"/>
      <c r="OXF2" s="43"/>
      <c r="OXG2" s="43"/>
      <c r="OXH2" s="43"/>
      <c r="OXI2" s="43"/>
      <c r="OXJ2" s="43"/>
      <c r="OXK2" s="43"/>
      <c r="OXL2" s="43"/>
      <c r="OXM2" s="43"/>
      <c r="OXN2" s="43"/>
      <c r="OXO2" s="43"/>
      <c r="OXP2" s="43"/>
      <c r="OXQ2" s="43"/>
      <c r="OXR2" s="43"/>
      <c r="OXS2" s="43"/>
      <c r="OXT2" s="43"/>
      <c r="OXU2" s="43"/>
      <c r="OXV2" s="43"/>
      <c r="OXW2" s="43"/>
      <c r="OXX2" s="43"/>
      <c r="OXY2" s="43"/>
      <c r="OXZ2" s="43"/>
      <c r="OYA2" s="43"/>
      <c r="OYB2" s="43"/>
      <c r="OYC2" s="43"/>
      <c r="OYD2" s="43"/>
      <c r="OYE2" s="43"/>
      <c r="OYF2" s="43"/>
      <c r="OYG2" s="43"/>
      <c r="OYH2" s="43"/>
      <c r="OYI2" s="43"/>
      <c r="OYJ2" s="43"/>
      <c r="OYK2" s="43"/>
      <c r="OYL2" s="43"/>
      <c r="OYM2" s="43"/>
      <c r="OYN2" s="43"/>
      <c r="OYO2" s="43"/>
      <c r="OYP2" s="43"/>
      <c r="OYQ2" s="43"/>
      <c r="OYR2" s="43"/>
      <c r="OYS2" s="43"/>
      <c r="OYT2" s="43"/>
      <c r="OYU2" s="43"/>
      <c r="OYV2" s="43"/>
      <c r="OYW2" s="43"/>
      <c r="OYX2" s="43"/>
      <c r="OYY2" s="43"/>
      <c r="OYZ2" s="43"/>
      <c r="OZA2" s="43"/>
      <c r="OZB2" s="43"/>
      <c r="OZC2" s="43"/>
      <c r="OZD2" s="43"/>
      <c r="OZE2" s="43"/>
      <c r="OZF2" s="43"/>
      <c r="OZG2" s="43"/>
      <c r="OZH2" s="43"/>
      <c r="OZI2" s="43"/>
      <c r="OZJ2" s="43"/>
      <c r="OZK2" s="43"/>
      <c r="OZL2" s="43"/>
      <c r="OZM2" s="43"/>
      <c r="OZN2" s="43"/>
      <c r="OZO2" s="43"/>
      <c r="OZP2" s="43"/>
      <c r="OZQ2" s="43"/>
      <c r="OZR2" s="43"/>
      <c r="OZS2" s="43"/>
      <c r="OZT2" s="43"/>
      <c r="OZU2" s="43"/>
      <c r="OZV2" s="43"/>
      <c r="OZW2" s="43"/>
      <c r="OZX2" s="43"/>
      <c r="OZY2" s="43"/>
      <c r="OZZ2" s="43"/>
      <c r="PAA2" s="43"/>
      <c r="PAB2" s="43"/>
      <c r="PAC2" s="43"/>
      <c r="PAD2" s="43"/>
      <c r="PAE2" s="43"/>
      <c r="PAF2" s="43"/>
      <c r="PAG2" s="43"/>
      <c r="PAH2" s="43"/>
      <c r="PAI2" s="43"/>
      <c r="PAJ2" s="43"/>
      <c r="PAK2" s="43"/>
      <c r="PAL2" s="43"/>
      <c r="PAM2" s="43"/>
      <c r="PAN2" s="43"/>
      <c r="PAO2" s="43"/>
      <c r="PAP2" s="43"/>
      <c r="PAQ2" s="43"/>
      <c r="PAR2" s="43"/>
      <c r="PAS2" s="43"/>
      <c r="PAT2" s="43"/>
      <c r="PAU2" s="43"/>
      <c r="PAV2" s="43"/>
      <c r="PAW2" s="43"/>
      <c r="PAX2" s="43"/>
      <c r="PAY2" s="43"/>
      <c r="PAZ2" s="43"/>
      <c r="PBA2" s="43"/>
      <c r="PBB2" s="43"/>
      <c r="PBC2" s="43"/>
      <c r="PBD2" s="43"/>
      <c r="PBE2" s="43"/>
      <c r="PBF2" s="43"/>
      <c r="PBG2" s="43"/>
      <c r="PBH2" s="43"/>
      <c r="PBI2" s="43"/>
      <c r="PBJ2" s="43"/>
      <c r="PBK2" s="43"/>
      <c r="PBL2" s="43"/>
      <c r="PBM2" s="43"/>
      <c r="PBN2" s="43"/>
      <c r="PBO2" s="43"/>
      <c r="PBP2" s="43"/>
      <c r="PBQ2" s="43"/>
      <c r="PBR2" s="43"/>
      <c r="PBS2" s="43"/>
      <c r="PBT2" s="43"/>
      <c r="PBU2" s="43"/>
      <c r="PBV2" s="43"/>
      <c r="PBW2" s="43"/>
      <c r="PBX2" s="43"/>
      <c r="PBY2" s="43"/>
      <c r="PBZ2" s="43"/>
      <c r="PCA2" s="43"/>
      <c r="PCB2" s="43"/>
      <c r="PCC2" s="43"/>
      <c r="PCD2" s="43"/>
      <c r="PCE2" s="43"/>
      <c r="PCF2" s="43"/>
      <c r="PCG2" s="43"/>
      <c r="PCH2" s="43"/>
      <c r="PCI2" s="43"/>
      <c r="PCJ2" s="43"/>
      <c r="PCK2" s="43"/>
      <c r="PCL2" s="43"/>
      <c r="PCM2" s="43"/>
      <c r="PCN2" s="43"/>
      <c r="PCO2" s="43"/>
      <c r="PCP2" s="43"/>
      <c r="PCQ2" s="43"/>
      <c r="PCR2" s="43"/>
      <c r="PCS2" s="43"/>
      <c r="PCT2" s="43"/>
      <c r="PCU2" s="43"/>
      <c r="PCV2" s="43"/>
      <c r="PCW2" s="43"/>
      <c r="PCX2" s="43"/>
      <c r="PCY2" s="43"/>
      <c r="PCZ2" s="43"/>
      <c r="PDA2" s="43"/>
      <c r="PDB2" s="43"/>
      <c r="PDC2" s="43"/>
      <c r="PDD2" s="43"/>
      <c r="PDE2" s="43"/>
      <c r="PDF2" s="43"/>
      <c r="PDG2" s="43"/>
      <c r="PDH2" s="43"/>
      <c r="PDI2" s="43"/>
      <c r="PDJ2" s="43"/>
      <c r="PDK2" s="43"/>
      <c r="PDL2" s="43"/>
      <c r="PDM2" s="43"/>
      <c r="PDN2" s="43"/>
      <c r="PDO2" s="43"/>
      <c r="PDP2" s="43"/>
      <c r="PDQ2" s="43"/>
      <c r="PDR2" s="43"/>
      <c r="PDS2" s="43"/>
      <c r="PDT2" s="43"/>
      <c r="PDU2" s="43"/>
      <c r="PDV2" s="43"/>
      <c r="PDW2" s="43"/>
      <c r="PDX2" s="43"/>
      <c r="PDY2" s="43"/>
      <c r="PDZ2" s="43"/>
      <c r="PEA2" s="43"/>
      <c r="PEB2" s="43"/>
      <c r="PEC2" s="43"/>
      <c r="PED2" s="43"/>
      <c r="PEE2" s="43"/>
      <c r="PEF2" s="43"/>
      <c r="PEG2" s="43"/>
      <c r="PEH2" s="43"/>
      <c r="PEI2" s="43"/>
      <c r="PEJ2" s="43"/>
      <c r="PEK2" s="43"/>
      <c r="PEL2" s="43"/>
      <c r="PEM2" s="43"/>
      <c r="PEN2" s="43"/>
      <c r="PEO2" s="43"/>
      <c r="PEP2" s="43"/>
      <c r="PEQ2" s="43"/>
      <c r="PER2" s="43"/>
      <c r="PES2" s="43"/>
      <c r="PET2" s="43"/>
      <c r="PEU2" s="43"/>
      <c r="PEV2" s="43"/>
      <c r="PEW2" s="43"/>
      <c r="PEX2" s="43"/>
      <c r="PEY2" s="43"/>
      <c r="PEZ2" s="43"/>
      <c r="PFA2" s="43"/>
      <c r="PFB2" s="43"/>
      <c r="PFC2" s="43"/>
      <c r="PFD2" s="43"/>
      <c r="PFE2" s="43"/>
      <c r="PFF2" s="43"/>
      <c r="PFG2" s="43"/>
      <c r="PFH2" s="43"/>
      <c r="PFI2" s="43"/>
      <c r="PFJ2" s="43"/>
      <c r="PFK2" s="43"/>
      <c r="PFL2" s="43"/>
      <c r="PFM2" s="43"/>
      <c r="PFN2" s="43"/>
      <c r="PFO2" s="43"/>
      <c r="PFP2" s="43"/>
      <c r="PFQ2" s="43"/>
      <c r="PFR2" s="43"/>
      <c r="PFS2" s="43"/>
      <c r="PFT2" s="43"/>
      <c r="PFU2" s="43"/>
      <c r="PFV2" s="43"/>
      <c r="PFW2" s="43"/>
      <c r="PFX2" s="43"/>
      <c r="PFY2" s="43"/>
      <c r="PFZ2" s="43"/>
      <c r="PGA2" s="43"/>
      <c r="PGB2" s="43"/>
      <c r="PGC2" s="43"/>
      <c r="PGD2" s="43"/>
      <c r="PGE2" s="43"/>
      <c r="PGF2" s="43"/>
      <c r="PGG2" s="43"/>
      <c r="PGH2" s="43"/>
      <c r="PGI2" s="43"/>
      <c r="PGJ2" s="43"/>
      <c r="PGK2" s="43"/>
      <c r="PGL2" s="43"/>
      <c r="PGM2" s="43"/>
      <c r="PGN2" s="43"/>
      <c r="PGO2" s="43"/>
      <c r="PGP2" s="43"/>
      <c r="PGQ2" s="43"/>
      <c r="PGR2" s="43"/>
      <c r="PGS2" s="43"/>
      <c r="PGT2" s="43"/>
      <c r="PGU2" s="43"/>
      <c r="PGV2" s="43"/>
      <c r="PGW2" s="43"/>
      <c r="PGX2" s="43"/>
      <c r="PGY2" s="43"/>
      <c r="PGZ2" s="43"/>
      <c r="PHA2" s="43"/>
      <c r="PHB2" s="43"/>
      <c r="PHC2" s="43"/>
      <c r="PHD2" s="43"/>
      <c r="PHE2" s="43"/>
      <c r="PHF2" s="43"/>
      <c r="PHG2" s="43"/>
      <c r="PHH2" s="43"/>
      <c r="PHI2" s="43"/>
      <c r="PHJ2" s="43"/>
      <c r="PHK2" s="43"/>
      <c r="PHL2" s="43"/>
      <c r="PHM2" s="43"/>
      <c r="PHN2" s="43"/>
      <c r="PHO2" s="43"/>
      <c r="PHP2" s="43"/>
      <c r="PHQ2" s="43"/>
      <c r="PHR2" s="43"/>
      <c r="PHS2" s="43"/>
      <c r="PHT2" s="43"/>
      <c r="PHU2" s="43"/>
      <c r="PHV2" s="43"/>
      <c r="PHW2" s="43"/>
      <c r="PHX2" s="43"/>
      <c r="PHY2" s="43"/>
      <c r="PHZ2" s="43"/>
      <c r="PIA2" s="43"/>
      <c r="PIB2" s="43"/>
      <c r="PIC2" s="43"/>
      <c r="PID2" s="43"/>
      <c r="PIE2" s="43"/>
      <c r="PIF2" s="43"/>
      <c r="PIG2" s="43"/>
      <c r="PIH2" s="43"/>
      <c r="PII2" s="43"/>
      <c r="PIJ2" s="43"/>
      <c r="PIK2" s="43"/>
      <c r="PIL2" s="43"/>
      <c r="PIM2" s="43"/>
      <c r="PIN2" s="43"/>
      <c r="PIO2" s="43"/>
      <c r="PIP2" s="43"/>
      <c r="PIQ2" s="43"/>
      <c r="PIR2" s="43"/>
      <c r="PIS2" s="43"/>
      <c r="PIT2" s="43"/>
      <c r="PIU2" s="43"/>
      <c r="PIV2" s="43"/>
      <c r="PIW2" s="43"/>
      <c r="PIX2" s="43"/>
      <c r="PIY2" s="43"/>
      <c r="PIZ2" s="43"/>
      <c r="PJA2" s="43"/>
      <c r="PJB2" s="43"/>
      <c r="PJC2" s="43"/>
      <c r="PJD2" s="43"/>
      <c r="PJE2" s="43"/>
      <c r="PJF2" s="43"/>
      <c r="PJG2" s="43"/>
      <c r="PJH2" s="43"/>
      <c r="PJI2" s="43"/>
      <c r="PJJ2" s="43"/>
      <c r="PJK2" s="43"/>
      <c r="PJL2" s="43"/>
      <c r="PJM2" s="43"/>
      <c r="PJN2" s="43"/>
      <c r="PJO2" s="43"/>
      <c r="PJP2" s="43"/>
      <c r="PJQ2" s="43"/>
      <c r="PJR2" s="43"/>
      <c r="PJS2" s="43"/>
      <c r="PJT2" s="43"/>
      <c r="PJU2" s="43"/>
      <c r="PJV2" s="43"/>
      <c r="PJW2" s="43"/>
      <c r="PJX2" s="43"/>
      <c r="PJY2" s="43"/>
      <c r="PJZ2" s="43"/>
      <c r="PKA2" s="43"/>
      <c r="PKB2" s="43"/>
      <c r="PKC2" s="43"/>
      <c r="PKD2" s="43"/>
      <c r="PKE2" s="43"/>
      <c r="PKF2" s="43"/>
      <c r="PKG2" s="43"/>
      <c r="PKH2" s="43"/>
      <c r="PKI2" s="43"/>
      <c r="PKJ2" s="43"/>
      <c r="PKK2" s="43"/>
      <c r="PKL2" s="43"/>
      <c r="PKM2" s="43"/>
      <c r="PKN2" s="43"/>
      <c r="PKO2" s="43"/>
      <c r="PKP2" s="43"/>
      <c r="PKQ2" s="43"/>
      <c r="PKR2" s="43"/>
      <c r="PKS2" s="43"/>
      <c r="PKT2" s="43"/>
      <c r="PKU2" s="43"/>
      <c r="PKV2" s="43"/>
      <c r="PKW2" s="43"/>
      <c r="PKX2" s="43"/>
      <c r="PKY2" s="43"/>
      <c r="PKZ2" s="43"/>
      <c r="PLA2" s="43"/>
      <c r="PLB2" s="43"/>
      <c r="PLC2" s="43"/>
      <c r="PLD2" s="43"/>
      <c r="PLE2" s="43"/>
      <c r="PLF2" s="43"/>
      <c r="PLG2" s="43"/>
      <c r="PLH2" s="43"/>
      <c r="PLI2" s="43"/>
      <c r="PLJ2" s="43"/>
      <c r="PLK2" s="43"/>
      <c r="PLL2" s="43"/>
      <c r="PLM2" s="43"/>
      <c r="PLN2" s="43"/>
      <c r="PLO2" s="43"/>
      <c r="PLP2" s="43"/>
      <c r="PLQ2" s="43"/>
      <c r="PLR2" s="43"/>
      <c r="PLS2" s="43"/>
      <c r="PLT2" s="43"/>
      <c r="PLU2" s="43"/>
      <c r="PLV2" s="43"/>
      <c r="PLW2" s="43"/>
      <c r="PLX2" s="43"/>
      <c r="PLY2" s="43"/>
      <c r="PLZ2" s="43"/>
      <c r="PMA2" s="43"/>
      <c r="PMB2" s="43"/>
      <c r="PMC2" s="43"/>
      <c r="PMD2" s="43"/>
      <c r="PME2" s="43"/>
      <c r="PMF2" s="43"/>
      <c r="PMG2" s="43"/>
      <c r="PMH2" s="43"/>
      <c r="PMI2" s="43"/>
      <c r="PMJ2" s="43"/>
      <c r="PMK2" s="43"/>
      <c r="PML2" s="43"/>
      <c r="PMM2" s="43"/>
      <c r="PMN2" s="43"/>
      <c r="PMO2" s="43"/>
      <c r="PMP2" s="43"/>
      <c r="PMQ2" s="43"/>
      <c r="PMR2" s="43"/>
      <c r="PMS2" s="43"/>
      <c r="PMT2" s="43"/>
      <c r="PMU2" s="43"/>
      <c r="PMV2" s="43"/>
      <c r="PMW2" s="43"/>
      <c r="PMX2" s="43"/>
      <c r="PMY2" s="43"/>
      <c r="PMZ2" s="43"/>
      <c r="PNA2" s="43"/>
      <c r="PNB2" s="43"/>
      <c r="PNC2" s="43"/>
      <c r="PND2" s="43"/>
      <c r="PNE2" s="43"/>
      <c r="PNF2" s="43"/>
      <c r="PNG2" s="43"/>
      <c r="PNH2" s="43"/>
      <c r="PNI2" s="43"/>
      <c r="PNJ2" s="43"/>
      <c r="PNK2" s="43"/>
      <c r="PNL2" s="43"/>
      <c r="PNM2" s="43"/>
      <c r="PNN2" s="43"/>
      <c r="PNO2" s="43"/>
      <c r="PNP2" s="43"/>
      <c r="PNQ2" s="43"/>
      <c r="PNR2" s="43"/>
      <c r="PNS2" s="43"/>
      <c r="PNT2" s="43"/>
      <c r="PNU2" s="43"/>
      <c r="PNV2" s="43"/>
      <c r="PNW2" s="43"/>
      <c r="PNX2" s="43"/>
      <c r="PNY2" s="43"/>
      <c r="PNZ2" s="43"/>
      <c r="POA2" s="43"/>
      <c r="POB2" s="43"/>
      <c r="POC2" s="43"/>
      <c r="POD2" s="43"/>
      <c r="POE2" s="43"/>
      <c r="POF2" s="43"/>
      <c r="POG2" s="43"/>
      <c r="POH2" s="43"/>
      <c r="POI2" s="43"/>
      <c r="POJ2" s="43"/>
      <c r="POK2" s="43"/>
      <c r="POL2" s="43"/>
      <c r="POM2" s="43"/>
      <c r="PON2" s="43"/>
      <c r="POO2" s="43"/>
      <c r="POP2" s="43"/>
      <c r="POQ2" s="43"/>
      <c r="POR2" s="43"/>
      <c r="POS2" s="43"/>
      <c r="POT2" s="43"/>
      <c r="POU2" s="43"/>
      <c r="POV2" s="43"/>
      <c r="POW2" s="43"/>
      <c r="POX2" s="43"/>
      <c r="POY2" s="43"/>
      <c r="POZ2" s="43"/>
      <c r="PPA2" s="43"/>
      <c r="PPB2" s="43"/>
      <c r="PPC2" s="43"/>
      <c r="PPD2" s="43"/>
      <c r="PPE2" s="43"/>
      <c r="PPF2" s="43"/>
      <c r="PPG2" s="43"/>
      <c r="PPH2" s="43"/>
      <c r="PPI2" s="43"/>
      <c r="PPJ2" s="43"/>
      <c r="PPK2" s="43"/>
      <c r="PPL2" s="43"/>
      <c r="PPM2" s="43"/>
      <c r="PPN2" s="43"/>
      <c r="PPO2" s="43"/>
      <c r="PPP2" s="43"/>
      <c r="PPQ2" s="43"/>
      <c r="PPR2" s="43"/>
      <c r="PPS2" s="43"/>
      <c r="PPT2" s="43"/>
      <c r="PPU2" s="43"/>
      <c r="PPV2" s="43"/>
      <c r="PPW2" s="43"/>
      <c r="PPX2" s="43"/>
      <c r="PPY2" s="43"/>
      <c r="PPZ2" s="43"/>
      <c r="PQA2" s="43"/>
      <c r="PQB2" s="43"/>
      <c r="PQC2" s="43"/>
      <c r="PQD2" s="43"/>
      <c r="PQE2" s="43"/>
      <c r="PQF2" s="43"/>
      <c r="PQG2" s="43"/>
      <c r="PQH2" s="43"/>
      <c r="PQI2" s="43"/>
      <c r="PQJ2" s="43"/>
      <c r="PQK2" s="43"/>
      <c r="PQL2" s="43"/>
      <c r="PQM2" s="43"/>
      <c r="PQN2" s="43"/>
      <c r="PQO2" s="43"/>
      <c r="PQP2" s="43"/>
      <c r="PQQ2" s="43"/>
      <c r="PQR2" s="43"/>
      <c r="PQS2" s="43"/>
      <c r="PQT2" s="43"/>
      <c r="PQU2" s="43"/>
      <c r="PQV2" s="43"/>
      <c r="PQW2" s="43"/>
      <c r="PQX2" s="43"/>
      <c r="PQY2" s="43"/>
      <c r="PQZ2" s="43"/>
      <c r="PRA2" s="43"/>
      <c r="PRB2" s="43"/>
      <c r="PRC2" s="43"/>
      <c r="PRD2" s="43"/>
      <c r="PRE2" s="43"/>
      <c r="PRF2" s="43"/>
      <c r="PRG2" s="43"/>
      <c r="PRH2" s="43"/>
      <c r="PRI2" s="43"/>
      <c r="PRJ2" s="43"/>
      <c r="PRK2" s="43"/>
      <c r="PRL2" s="43"/>
      <c r="PRM2" s="43"/>
      <c r="PRN2" s="43"/>
      <c r="PRO2" s="43"/>
      <c r="PRP2" s="43"/>
      <c r="PRQ2" s="43"/>
      <c r="PRR2" s="43"/>
      <c r="PRS2" s="43"/>
      <c r="PRT2" s="43"/>
      <c r="PRU2" s="43"/>
      <c r="PRV2" s="43"/>
      <c r="PRW2" s="43"/>
      <c r="PRX2" s="43"/>
      <c r="PRY2" s="43"/>
      <c r="PRZ2" s="43"/>
      <c r="PSA2" s="43"/>
      <c r="PSB2" s="43"/>
      <c r="PSC2" s="43"/>
      <c r="PSD2" s="43"/>
      <c r="PSE2" s="43"/>
      <c r="PSF2" s="43"/>
      <c r="PSG2" s="43"/>
      <c r="PSH2" s="43"/>
      <c r="PSI2" s="43"/>
      <c r="PSJ2" s="43"/>
      <c r="PSK2" s="43"/>
      <c r="PSL2" s="43"/>
      <c r="PSM2" s="43"/>
      <c r="PSN2" s="43"/>
      <c r="PSO2" s="43"/>
      <c r="PSP2" s="43"/>
      <c r="PSQ2" s="43"/>
      <c r="PSR2" s="43"/>
      <c r="PSS2" s="43"/>
      <c r="PST2" s="43"/>
      <c r="PSU2" s="43"/>
      <c r="PSV2" s="43"/>
      <c r="PSW2" s="43"/>
      <c r="PSX2" s="43"/>
      <c r="PSY2" s="43"/>
      <c r="PSZ2" s="43"/>
      <c r="PTA2" s="43"/>
      <c r="PTB2" s="43"/>
      <c r="PTC2" s="43"/>
      <c r="PTD2" s="43"/>
      <c r="PTE2" s="43"/>
      <c r="PTF2" s="43"/>
      <c r="PTG2" s="43"/>
      <c r="PTH2" s="43"/>
      <c r="PTI2" s="43"/>
      <c r="PTJ2" s="43"/>
      <c r="PTK2" s="43"/>
      <c r="PTL2" s="43"/>
      <c r="PTM2" s="43"/>
      <c r="PTN2" s="43"/>
      <c r="PTO2" s="43"/>
      <c r="PTP2" s="43"/>
      <c r="PTQ2" s="43"/>
      <c r="PTR2" s="43"/>
      <c r="PTS2" s="43"/>
      <c r="PTT2" s="43"/>
      <c r="PTU2" s="43"/>
      <c r="PTV2" s="43"/>
      <c r="PTW2" s="43"/>
      <c r="PTX2" s="43"/>
      <c r="PTY2" s="43"/>
      <c r="PTZ2" s="43"/>
      <c r="PUA2" s="43"/>
      <c r="PUB2" s="43"/>
      <c r="PUC2" s="43"/>
      <c r="PUD2" s="43"/>
      <c r="PUE2" s="43"/>
      <c r="PUF2" s="43"/>
      <c r="PUG2" s="43"/>
      <c r="PUH2" s="43"/>
      <c r="PUI2" s="43"/>
      <c r="PUJ2" s="43"/>
      <c r="PUK2" s="43"/>
      <c r="PUL2" s="43"/>
      <c r="PUM2" s="43"/>
      <c r="PUN2" s="43"/>
      <c r="PUO2" s="43"/>
      <c r="PUP2" s="43"/>
      <c r="PUQ2" s="43"/>
      <c r="PUR2" s="43"/>
      <c r="PUS2" s="43"/>
      <c r="PUT2" s="43"/>
      <c r="PUU2" s="43"/>
      <c r="PUV2" s="43"/>
      <c r="PUW2" s="43"/>
      <c r="PUX2" s="43"/>
      <c r="PUY2" s="43"/>
      <c r="PUZ2" s="43"/>
      <c r="PVA2" s="43"/>
      <c r="PVB2" s="43"/>
      <c r="PVC2" s="43"/>
      <c r="PVD2" s="43"/>
      <c r="PVE2" s="43"/>
      <c r="PVF2" s="43"/>
      <c r="PVG2" s="43"/>
      <c r="PVH2" s="43"/>
      <c r="PVI2" s="43"/>
      <c r="PVJ2" s="43"/>
      <c r="PVK2" s="43"/>
      <c r="PVL2" s="43"/>
      <c r="PVM2" s="43"/>
      <c r="PVN2" s="43"/>
      <c r="PVO2" s="43"/>
      <c r="PVP2" s="43"/>
      <c r="PVQ2" s="43"/>
      <c r="PVR2" s="43"/>
      <c r="PVS2" s="43"/>
      <c r="PVT2" s="43"/>
      <c r="PVU2" s="43"/>
      <c r="PVV2" s="43"/>
      <c r="PVW2" s="43"/>
      <c r="PVX2" s="43"/>
      <c r="PVY2" s="43"/>
      <c r="PVZ2" s="43"/>
      <c r="PWA2" s="43"/>
      <c r="PWB2" s="43"/>
      <c r="PWC2" s="43"/>
      <c r="PWD2" s="43"/>
      <c r="PWE2" s="43"/>
      <c r="PWF2" s="43"/>
      <c r="PWG2" s="43"/>
      <c r="PWH2" s="43"/>
      <c r="PWI2" s="43"/>
      <c r="PWJ2" s="43"/>
      <c r="PWK2" s="43"/>
      <c r="PWL2" s="43"/>
      <c r="PWM2" s="43"/>
      <c r="PWN2" s="43"/>
      <c r="PWO2" s="43"/>
      <c r="PWP2" s="43"/>
      <c r="PWQ2" s="43"/>
      <c r="PWR2" s="43"/>
      <c r="PWS2" s="43"/>
      <c r="PWT2" s="43"/>
      <c r="PWU2" s="43"/>
      <c r="PWV2" s="43"/>
      <c r="PWW2" s="43"/>
      <c r="PWX2" s="43"/>
      <c r="PWY2" s="43"/>
      <c r="PWZ2" s="43"/>
      <c r="PXA2" s="43"/>
      <c r="PXB2" s="43"/>
      <c r="PXC2" s="43"/>
      <c r="PXD2" s="43"/>
      <c r="PXE2" s="43"/>
      <c r="PXF2" s="43"/>
      <c r="PXG2" s="43"/>
      <c r="PXH2" s="43"/>
      <c r="PXI2" s="43"/>
      <c r="PXJ2" s="43"/>
      <c r="PXK2" s="43"/>
      <c r="PXL2" s="43"/>
      <c r="PXM2" s="43"/>
      <c r="PXN2" s="43"/>
      <c r="PXO2" s="43"/>
      <c r="PXP2" s="43"/>
      <c r="PXQ2" s="43"/>
      <c r="PXR2" s="43"/>
      <c r="PXS2" s="43"/>
      <c r="PXT2" s="43"/>
      <c r="PXU2" s="43"/>
      <c r="PXV2" s="43"/>
      <c r="PXW2" s="43"/>
      <c r="PXX2" s="43"/>
      <c r="PXY2" s="43"/>
      <c r="PXZ2" s="43"/>
      <c r="PYA2" s="43"/>
      <c r="PYB2" s="43"/>
      <c r="PYC2" s="43"/>
      <c r="PYD2" s="43"/>
      <c r="PYE2" s="43"/>
      <c r="PYF2" s="43"/>
      <c r="PYG2" s="43"/>
      <c r="PYH2" s="43"/>
      <c r="PYI2" s="43"/>
      <c r="PYJ2" s="43"/>
      <c r="PYK2" s="43"/>
      <c r="PYL2" s="43"/>
      <c r="PYM2" s="43"/>
      <c r="PYN2" s="43"/>
      <c r="PYO2" s="43"/>
      <c r="PYP2" s="43"/>
      <c r="PYQ2" s="43"/>
      <c r="PYR2" s="43"/>
      <c r="PYS2" s="43"/>
      <c r="PYT2" s="43"/>
      <c r="PYU2" s="43"/>
      <c r="PYV2" s="43"/>
      <c r="PYW2" s="43"/>
      <c r="PYX2" s="43"/>
      <c r="PYY2" s="43"/>
      <c r="PYZ2" s="43"/>
      <c r="PZA2" s="43"/>
      <c r="PZB2" s="43"/>
      <c r="PZC2" s="43"/>
      <c r="PZD2" s="43"/>
      <c r="PZE2" s="43"/>
      <c r="PZF2" s="43"/>
      <c r="PZG2" s="43"/>
      <c r="PZH2" s="43"/>
      <c r="PZI2" s="43"/>
      <c r="PZJ2" s="43"/>
      <c r="PZK2" s="43"/>
      <c r="PZL2" s="43"/>
      <c r="PZM2" s="43"/>
      <c r="PZN2" s="43"/>
      <c r="PZO2" s="43"/>
      <c r="PZP2" s="43"/>
      <c r="PZQ2" s="43"/>
      <c r="PZR2" s="43"/>
      <c r="PZS2" s="43"/>
      <c r="PZT2" s="43"/>
      <c r="PZU2" s="43"/>
      <c r="PZV2" s="43"/>
      <c r="PZW2" s="43"/>
      <c r="PZX2" s="43"/>
      <c r="PZY2" s="43"/>
      <c r="PZZ2" s="43"/>
      <c r="QAA2" s="43"/>
      <c r="QAB2" s="43"/>
      <c r="QAC2" s="43"/>
      <c r="QAD2" s="43"/>
      <c r="QAE2" s="43"/>
      <c r="QAF2" s="43"/>
      <c r="QAG2" s="43"/>
      <c r="QAH2" s="43"/>
      <c r="QAI2" s="43"/>
      <c r="QAJ2" s="43"/>
      <c r="QAK2" s="43"/>
      <c r="QAL2" s="43"/>
      <c r="QAM2" s="43"/>
      <c r="QAN2" s="43"/>
      <c r="QAO2" s="43"/>
      <c r="QAP2" s="43"/>
      <c r="QAQ2" s="43"/>
      <c r="QAR2" s="43"/>
      <c r="QAS2" s="43"/>
      <c r="QAT2" s="43"/>
      <c r="QAU2" s="43"/>
      <c r="QAV2" s="43"/>
      <c r="QAW2" s="43"/>
      <c r="QAX2" s="43"/>
      <c r="QAY2" s="43"/>
      <c r="QAZ2" s="43"/>
      <c r="QBA2" s="43"/>
      <c r="QBB2" s="43"/>
      <c r="QBC2" s="43"/>
      <c r="QBD2" s="43"/>
      <c r="QBE2" s="43"/>
      <c r="QBF2" s="43"/>
      <c r="QBG2" s="43"/>
      <c r="QBH2" s="43"/>
      <c r="QBI2" s="43"/>
      <c r="QBJ2" s="43"/>
      <c r="QBK2" s="43"/>
      <c r="QBL2" s="43"/>
      <c r="QBM2" s="43"/>
      <c r="QBN2" s="43"/>
      <c r="QBO2" s="43"/>
      <c r="QBP2" s="43"/>
      <c r="QBQ2" s="43"/>
      <c r="QBR2" s="43"/>
      <c r="QBS2" s="43"/>
      <c r="QBT2" s="43"/>
      <c r="QBU2" s="43"/>
      <c r="QBV2" s="43"/>
      <c r="QBW2" s="43"/>
      <c r="QBX2" s="43"/>
      <c r="QBY2" s="43"/>
      <c r="QBZ2" s="43"/>
      <c r="QCA2" s="43"/>
      <c r="QCB2" s="43"/>
      <c r="QCC2" s="43"/>
      <c r="QCD2" s="43"/>
      <c r="QCE2" s="43"/>
      <c r="QCF2" s="43"/>
      <c r="QCG2" s="43"/>
      <c r="QCH2" s="43"/>
      <c r="QCI2" s="43"/>
      <c r="QCJ2" s="43"/>
      <c r="QCK2" s="43"/>
      <c r="QCL2" s="43"/>
      <c r="QCM2" s="43"/>
      <c r="QCN2" s="43"/>
      <c r="QCO2" s="43"/>
      <c r="QCP2" s="43"/>
      <c r="QCQ2" s="43"/>
      <c r="QCR2" s="43"/>
      <c r="QCS2" s="43"/>
      <c r="QCT2" s="43"/>
      <c r="QCU2" s="43"/>
      <c r="QCV2" s="43"/>
      <c r="QCW2" s="43"/>
      <c r="QCX2" s="43"/>
      <c r="QCY2" s="43"/>
      <c r="QCZ2" s="43"/>
      <c r="QDA2" s="43"/>
      <c r="QDB2" s="43"/>
      <c r="QDC2" s="43"/>
      <c r="QDD2" s="43"/>
      <c r="QDE2" s="43"/>
      <c r="QDF2" s="43"/>
      <c r="QDG2" s="43"/>
      <c r="QDH2" s="43"/>
      <c r="QDI2" s="43"/>
      <c r="QDJ2" s="43"/>
      <c r="QDK2" s="43"/>
      <c r="QDL2" s="43"/>
      <c r="QDM2" s="43"/>
      <c r="QDN2" s="43"/>
      <c r="QDO2" s="43"/>
      <c r="QDP2" s="43"/>
      <c r="QDQ2" s="43"/>
      <c r="QDR2" s="43"/>
      <c r="QDS2" s="43"/>
      <c r="QDT2" s="43"/>
      <c r="QDU2" s="43"/>
      <c r="QDV2" s="43"/>
      <c r="QDW2" s="43"/>
      <c r="QDX2" s="43"/>
      <c r="QDY2" s="43"/>
      <c r="QDZ2" s="43"/>
      <c r="QEA2" s="43"/>
      <c r="QEB2" s="43"/>
      <c r="QEC2" s="43"/>
      <c r="QED2" s="43"/>
      <c r="QEE2" s="43"/>
      <c r="QEF2" s="43"/>
      <c r="QEG2" s="43"/>
      <c r="QEH2" s="43"/>
      <c r="QEI2" s="43"/>
      <c r="QEJ2" s="43"/>
      <c r="QEK2" s="43"/>
      <c r="QEL2" s="43"/>
      <c r="QEM2" s="43"/>
      <c r="QEN2" s="43"/>
      <c r="QEO2" s="43"/>
      <c r="QEP2" s="43"/>
      <c r="QEQ2" s="43"/>
      <c r="QER2" s="43"/>
      <c r="QES2" s="43"/>
      <c r="QET2" s="43"/>
      <c r="QEU2" s="43"/>
      <c r="QEV2" s="43"/>
      <c r="QEW2" s="43"/>
      <c r="QEX2" s="43"/>
      <c r="QEY2" s="43"/>
      <c r="QEZ2" s="43"/>
      <c r="QFA2" s="43"/>
      <c r="QFB2" s="43"/>
      <c r="QFC2" s="43"/>
      <c r="QFD2" s="43"/>
      <c r="QFE2" s="43"/>
      <c r="QFF2" s="43"/>
      <c r="QFG2" s="43"/>
      <c r="QFH2" s="43"/>
      <c r="QFI2" s="43"/>
      <c r="QFJ2" s="43"/>
      <c r="QFK2" s="43"/>
      <c r="QFL2" s="43"/>
      <c r="QFM2" s="43"/>
      <c r="QFN2" s="43"/>
      <c r="QFO2" s="43"/>
      <c r="QFP2" s="43"/>
      <c r="QFQ2" s="43"/>
      <c r="QFR2" s="43"/>
      <c r="QFS2" s="43"/>
      <c r="QFT2" s="43"/>
      <c r="QFU2" s="43"/>
      <c r="QFV2" s="43"/>
      <c r="QFW2" s="43"/>
      <c r="QFX2" s="43"/>
      <c r="QFY2" s="43"/>
      <c r="QFZ2" s="43"/>
      <c r="QGA2" s="43"/>
      <c r="QGB2" s="43"/>
      <c r="QGC2" s="43"/>
      <c r="QGD2" s="43"/>
      <c r="QGE2" s="43"/>
      <c r="QGF2" s="43"/>
      <c r="QGG2" s="43"/>
      <c r="QGH2" s="43"/>
      <c r="QGI2" s="43"/>
      <c r="QGJ2" s="43"/>
      <c r="QGK2" s="43"/>
      <c r="QGL2" s="43"/>
      <c r="QGM2" s="43"/>
      <c r="QGN2" s="43"/>
      <c r="QGO2" s="43"/>
      <c r="QGP2" s="43"/>
      <c r="QGQ2" s="43"/>
      <c r="QGR2" s="43"/>
      <c r="QGS2" s="43"/>
      <c r="QGT2" s="43"/>
      <c r="QGU2" s="43"/>
      <c r="QGV2" s="43"/>
      <c r="QGW2" s="43"/>
      <c r="QGX2" s="43"/>
      <c r="QGY2" s="43"/>
      <c r="QGZ2" s="43"/>
      <c r="QHA2" s="43"/>
      <c r="QHB2" s="43"/>
      <c r="QHC2" s="43"/>
      <c r="QHD2" s="43"/>
      <c r="QHE2" s="43"/>
      <c r="QHF2" s="43"/>
      <c r="QHG2" s="43"/>
      <c r="QHH2" s="43"/>
      <c r="QHI2" s="43"/>
      <c r="QHJ2" s="43"/>
      <c r="QHK2" s="43"/>
      <c r="QHL2" s="43"/>
      <c r="QHM2" s="43"/>
      <c r="QHN2" s="43"/>
      <c r="QHO2" s="43"/>
      <c r="QHP2" s="43"/>
      <c r="QHQ2" s="43"/>
      <c r="QHR2" s="43"/>
      <c r="QHS2" s="43"/>
      <c r="QHT2" s="43"/>
      <c r="QHU2" s="43"/>
      <c r="QHV2" s="43"/>
      <c r="QHW2" s="43"/>
      <c r="QHX2" s="43"/>
      <c r="QHY2" s="43"/>
      <c r="QHZ2" s="43"/>
      <c r="QIA2" s="43"/>
      <c r="QIB2" s="43"/>
      <c r="QIC2" s="43"/>
      <c r="QID2" s="43"/>
      <c r="QIE2" s="43"/>
      <c r="QIF2" s="43"/>
      <c r="QIG2" s="43"/>
      <c r="QIH2" s="43"/>
      <c r="QII2" s="43"/>
      <c r="QIJ2" s="43"/>
      <c r="QIK2" s="43"/>
      <c r="QIL2" s="43"/>
      <c r="QIM2" s="43"/>
      <c r="QIN2" s="43"/>
      <c r="QIO2" s="43"/>
      <c r="QIP2" s="43"/>
      <c r="QIQ2" s="43"/>
      <c r="QIR2" s="43"/>
      <c r="QIS2" s="43"/>
      <c r="QIT2" s="43"/>
      <c r="QIU2" s="43"/>
      <c r="QIV2" s="43"/>
      <c r="QIW2" s="43"/>
      <c r="QIX2" s="43"/>
      <c r="QIY2" s="43"/>
      <c r="QIZ2" s="43"/>
      <c r="QJA2" s="43"/>
      <c r="QJB2" s="43"/>
      <c r="QJC2" s="43"/>
      <c r="QJD2" s="43"/>
      <c r="QJE2" s="43"/>
      <c r="QJF2" s="43"/>
      <c r="QJG2" s="43"/>
      <c r="QJH2" s="43"/>
      <c r="QJI2" s="43"/>
      <c r="QJJ2" s="43"/>
      <c r="QJK2" s="43"/>
      <c r="QJL2" s="43"/>
      <c r="QJM2" s="43"/>
      <c r="QJN2" s="43"/>
      <c r="QJO2" s="43"/>
      <c r="QJP2" s="43"/>
      <c r="QJQ2" s="43"/>
      <c r="QJR2" s="43"/>
      <c r="QJS2" s="43"/>
      <c r="QJT2" s="43"/>
      <c r="QJU2" s="43"/>
      <c r="QJV2" s="43"/>
      <c r="QJW2" s="43"/>
      <c r="QJX2" s="43"/>
      <c r="QJY2" s="43"/>
      <c r="QJZ2" s="43"/>
      <c r="QKA2" s="43"/>
      <c r="QKB2" s="43"/>
      <c r="QKC2" s="43"/>
      <c r="QKD2" s="43"/>
      <c r="QKE2" s="43"/>
      <c r="QKF2" s="43"/>
      <c r="QKG2" s="43"/>
      <c r="QKH2" s="43"/>
      <c r="QKI2" s="43"/>
      <c r="QKJ2" s="43"/>
      <c r="QKK2" s="43"/>
      <c r="QKL2" s="43"/>
      <c r="QKM2" s="43"/>
      <c r="QKN2" s="43"/>
      <c r="QKO2" s="43"/>
      <c r="QKP2" s="43"/>
      <c r="QKQ2" s="43"/>
      <c r="QKR2" s="43"/>
      <c r="QKS2" s="43"/>
      <c r="QKT2" s="43"/>
      <c r="QKU2" s="43"/>
      <c r="QKV2" s="43"/>
      <c r="QKW2" s="43"/>
      <c r="QKX2" s="43"/>
      <c r="QKY2" s="43"/>
      <c r="QKZ2" s="43"/>
      <c r="QLA2" s="43"/>
      <c r="QLB2" s="43"/>
      <c r="QLC2" s="43"/>
      <c r="QLD2" s="43"/>
      <c r="QLE2" s="43"/>
      <c r="QLF2" s="43"/>
      <c r="QLG2" s="43"/>
      <c r="QLH2" s="43"/>
      <c r="QLI2" s="43"/>
      <c r="QLJ2" s="43"/>
      <c r="QLK2" s="43"/>
      <c r="QLL2" s="43"/>
      <c r="QLM2" s="43"/>
      <c r="QLN2" s="43"/>
      <c r="QLO2" s="43"/>
      <c r="QLP2" s="43"/>
      <c r="QLQ2" s="43"/>
      <c r="QLR2" s="43"/>
      <c r="QLS2" s="43"/>
      <c r="QLT2" s="43"/>
      <c r="QLU2" s="43"/>
      <c r="QLV2" s="43"/>
      <c r="QLW2" s="43"/>
      <c r="QLX2" s="43"/>
      <c r="QLY2" s="43"/>
      <c r="QLZ2" s="43"/>
      <c r="QMA2" s="43"/>
      <c r="QMB2" s="43"/>
      <c r="QMC2" s="43"/>
      <c r="QMD2" s="43"/>
      <c r="QME2" s="43"/>
      <c r="QMF2" s="43"/>
      <c r="QMG2" s="43"/>
      <c r="QMH2" s="43"/>
      <c r="QMI2" s="43"/>
      <c r="QMJ2" s="43"/>
      <c r="QMK2" s="43"/>
      <c r="QML2" s="43"/>
      <c r="QMM2" s="43"/>
      <c r="QMN2" s="43"/>
      <c r="QMO2" s="43"/>
      <c r="QMP2" s="43"/>
      <c r="QMQ2" s="43"/>
      <c r="QMR2" s="43"/>
      <c r="QMS2" s="43"/>
      <c r="QMT2" s="43"/>
      <c r="QMU2" s="43"/>
      <c r="QMV2" s="43"/>
      <c r="QMW2" s="43"/>
      <c r="QMX2" s="43"/>
      <c r="QMY2" s="43"/>
      <c r="QMZ2" s="43"/>
      <c r="QNA2" s="43"/>
      <c r="QNB2" s="43"/>
      <c r="QNC2" s="43"/>
      <c r="QND2" s="43"/>
      <c r="QNE2" s="43"/>
      <c r="QNF2" s="43"/>
      <c r="QNG2" s="43"/>
      <c r="QNH2" s="43"/>
      <c r="QNI2" s="43"/>
      <c r="QNJ2" s="43"/>
      <c r="QNK2" s="43"/>
      <c r="QNL2" s="43"/>
      <c r="QNM2" s="43"/>
      <c r="QNN2" s="43"/>
      <c r="QNO2" s="43"/>
      <c r="QNP2" s="43"/>
      <c r="QNQ2" s="43"/>
      <c r="QNR2" s="43"/>
      <c r="QNS2" s="43"/>
      <c r="QNT2" s="43"/>
      <c r="QNU2" s="43"/>
      <c r="QNV2" s="43"/>
      <c r="QNW2" s="43"/>
      <c r="QNX2" s="43"/>
      <c r="QNY2" s="43"/>
      <c r="QNZ2" s="43"/>
      <c r="QOA2" s="43"/>
      <c r="QOB2" s="43"/>
      <c r="QOC2" s="43"/>
      <c r="QOD2" s="43"/>
      <c r="QOE2" s="43"/>
      <c r="QOF2" s="43"/>
      <c r="QOG2" s="43"/>
      <c r="QOH2" s="43"/>
      <c r="QOI2" s="43"/>
      <c r="QOJ2" s="43"/>
      <c r="QOK2" s="43"/>
      <c r="QOL2" s="43"/>
      <c r="QOM2" s="43"/>
      <c r="QON2" s="43"/>
      <c r="QOO2" s="43"/>
      <c r="QOP2" s="43"/>
      <c r="QOQ2" s="43"/>
      <c r="QOR2" s="43"/>
      <c r="QOS2" s="43"/>
      <c r="QOT2" s="43"/>
      <c r="QOU2" s="43"/>
      <c r="QOV2" s="43"/>
      <c r="QOW2" s="43"/>
      <c r="QOX2" s="43"/>
      <c r="QOY2" s="43"/>
      <c r="QOZ2" s="43"/>
      <c r="QPA2" s="43"/>
      <c r="QPB2" s="43"/>
      <c r="QPC2" s="43"/>
      <c r="QPD2" s="43"/>
      <c r="QPE2" s="43"/>
      <c r="QPF2" s="43"/>
      <c r="QPG2" s="43"/>
      <c r="QPH2" s="43"/>
      <c r="QPI2" s="43"/>
      <c r="QPJ2" s="43"/>
      <c r="QPK2" s="43"/>
      <c r="QPL2" s="43"/>
      <c r="QPM2" s="43"/>
      <c r="QPN2" s="43"/>
      <c r="QPO2" s="43"/>
      <c r="QPP2" s="43"/>
      <c r="QPQ2" s="43"/>
      <c r="QPR2" s="43"/>
      <c r="QPS2" s="43"/>
      <c r="QPT2" s="43"/>
      <c r="QPU2" s="43"/>
      <c r="QPV2" s="43"/>
      <c r="QPW2" s="43"/>
      <c r="QPX2" s="43"/>
      <c r="QPY2" s="43"/>
      <c r="QPZ2" s="43"/>
      <c r="QQA2" s="43"/>
      <c r="QQB2" s="43"/>
      <c r="QQC2" s="43"/>
      <c r="QQD2" s="43"/>
      <c r="QQE2" s="43"/>
      <c r="QQF2" s="43"/>
      <c r="QQG2" s="43"/>
      <c r="QQH2" s="43"/>
      <c r="QQI2" s="43"/>
      <c r="QQJ2" s="43"/>
      <c r="QQK2" s="43"/>
      <c r="QQL2" s="43"/>
      <c r="QQM2" s="43"/>
      <c r="QQN2" s="43"/>
      <c r="QQO2" s="43"/>
      <c r="QQP2" s="43"/>
      <c r="QQQ2" s="43"/>
      <c r="QQR2" s="43"/>
      <c r="QQS2" s="43"/>
      <c r="QQT2" s="43"/>
      <c r="QQU2" s="43"/>
      <c r="QQV2" s="43"/>
      <c r="QQW2" s="43"/>
      <c r="QQX2" s="43"/>
      <c r="QQY2" s="43"/>
      <c r="QQZ2" s="43"/>
      <c r="QRA2" s="43"/>
      <c r="QRB2" s="43"/>
      <c r="QRC2" s="43"/>
      <c r="QRD2" s="43"/>
      <c r="QRE2" s="43"/>
      <c r="QRF2" s="43"/>
      <c r="QRG2" s="43"/>
      <c r="QRH2" s="43"/>
      <c r="QRI2" s="43"/>
      <c r="QRJ2" s="43"/>
      <c r="QRK2" s="43"/>
      <c r="QRL2" s="43"/>
      <c r="QRM2" s="43"/>
      <c r="QRN2" s="43"/>
      <c r="QRO2" s="43"/>
      <c r="QRP2" s="43"/>
      <c r="QRQ2" s="43"/>
      <c r="QRR2" s="43"/>
      <c r="QRS2" s="43"/>
      <c r="QRT2" s="43"/>
      <c r="QRU2" s="43"/>
      <c r="QRV2" s="43"/>
      <c r="QRW2" s="43"/>
      <c r="QRX2" s="43"/>
      <c r="QRY2" s="43"/>
      <c r="QRZ2" s="43"/>
      <c r="QSA2" s="43"/>
      <c r="QSB2" s="43"/>
      <c r="QSC2" s="43"/>
      <c r="QSD2" s="43"/>
      <c r="QSE2" s="43"/>
      <c r="QSF2" s="43"/>
      <c r="QSG2" s="43"/>
      <c r="QSH2" s="43"/>
      <c r="QSI2" s="43"/>
      <c r="QSJ2" s="43"/>
      <c r="QSK2" s="43"/>
      <c r="QSL2" s="43"/>
      <c r="QSM2" s="43"/>
      <c r="QSN2" s="43"/>
      <c r="QSO2" s="43"/>
      <c r="QSP2" s="43"/>
      <c r="QSQ2" s="43"/>
      <c r="QSR2" s="43"/>
      <c r="QSS2" s="43"/>
      <c r="QST2" s="43"/>
      <c r="QSU2" s="43"/>
      <c r="QSV2" s="43"/>
      <c r="QSW2" s="43"/>
      <c r="QSX2" s="43"/>
      <c r="QSY2" s="43"/>
      <c r="QSZ2" s="43"/>
      <c r="QTA2" s="43"/>
      <c r="QTB2" s="43"/>
      <c r="QTC2" s="43"/>
      <c r="QTD2" s="43"/>
      <c r="QTE2" s="43"/>
      <c r="QTF2" s="43"/>
      <c r="QTG2" s="43"/>
      <c r="QTH2" s="43"/>
      <c r="QTI2" s="43"/>
      <c r="QTJ2" s="43"/>
      <c r="QTK2" s="43"/>
      <c r="QTL2" s="43"/>
      <c r="QTM2" s="43"/>
      <c r="QTN2" s="43"/>
      <c r="QTO2" s="43"/>
      <c r="QTP2" s="43"/>
      <c r="QTQ2" s="43"/>
      <c r="QTR2" s="43"/>
      <c r="QTS2" s="43"/>
      <c r="QTT2" s="43"/>
      <c r="QTU2" s="43"/>
      <c r="QTV2" s="43"/>
      <c r="QTW2" s="43"/>
      <c r="QTX2" s="43"/>
      <c r="QTY2" s="43"/>
      <c r="QTZ2" s="43"/>
      <c r="QUA2" s="43"/>
      <c r="QUB2" s="43"/>
      <c r="QUC2" s="43"/>
      <c r="QUD2" s="43"/>
      <c r="QUE2" s="43"/>
      <c r="QUF2" s="43"/>
      <c r="QUG2" s="43"/>
      <c r="QUH2" s="43"/>
      <c r="QUI2" s="43"/>
      <c r="QUJ2" s="43"/>
      <c r="QUK2" s="43"/>
      <c r="QUL2" s="43"/>
      <c r="QUM2" s="43"/>
      <c r="QUN2" s="43"/>
      <c r="QUO2" s="43"/>
      <c r="QUP2" s="43"/>
      <c r="QUQ2" s="43"/>
      <c r="QUR2" s="43"/>
      <c r="QUS2" s="43"/>
      <c r="QUT2" s="43"/>
      <c r="QUU2" s="43"/>
      <c r="QUV2" s="43"/>
      <c r="QUW2" s="43"/>
      <c r="QUX2" s="43"/>
      <c r="QUY2" s="43"/>
      <c r="QUZ2" s="43"/>
      <c r="QVA2" s="43"/>
      <c r="QVB2" s="43"/>
      <c r="QVC2" s="43"/>
      <c r="QVD2" s="43"/>
      <c r="QVE2" s="43"/>
      <c r="QVF2" s="43"/>
      <c r="QVG2" s="43"/>
      <c r="QVH2" s="43"/>
      <c r="QVI2" s="43"/>
      <c r="QVJ2" s="43"/>
      <c r="QVK2" s="43"/>
      <c r="QVL2" s="43"/>
      <c r="QVM2" s="43"/>
      <c r="QVN2" s="43"/>
      <c r="QVO2" s="43"/>
      <c r="QVP2" s="43"/>
      <c r="QVQ2" s="43"/>
      <c r="QVR2" s="43"/>
      <c r="QVS2" s="43"/>
      <c r="QVT2" s="43"/>
      <c r="QVU2" s="43"/>
      <c r="QVV2" s="43"/>
      <c r="QVW2" s="43"/>
      <c r="QVX2" s="43"/>
      <c r="QVY2" s="43"/>
      <c r="QVZ2" s="43"/>
      <c r="QWA2" s="43"/>
      <c r="QWB2" s="43"/>
      <c r="QWC2" s="43"/>
      <c r="QWD2" s="43"/>
      <c r="QWE2" s="43"/>
      <c r="QWF2" s="43"/>
      <c r="QWG2" s="43"/>
      <c r="QWH2" s="43"/>
      <c r="QWI2" s="43"/>
      <c r="QWJ2" s="43"/>
      <c r="QWK2" s="43"/>
      <c r="QWL2" s="43"/>
      <c r="QWM2" s="43"/>
      <c r="QWN2" s="43"/>
      <c r="QWO2" s="43"/>
      <c r="QWP2" s="43"/>
      <c r="QWQ2" s="43"/>
      <c r="QWR2" s="43"/>
      <c r="QWS2" s="43"/>
      <c r="QWT2" s="43"/>
      <c r="QWU2" s="43"/>
      <c r="QWV2" s="43"/>
      <c r="QWW2" s="43"/>
      <c r="QWX2" s="43"/>
      <c r="QWY2" s="43"/>
      <c r="QWZ2" s="43"/>
      <c r="QXA2" s="43"/>
      <c r="QXB2" s="43"/>
      <c r="QXC2" s="43"/>
      <c r="QXD2" s="43"/>
      <c r="QXE2" s="43"/>
      <c r="QXF2" s="43"/>
      <c r="QXG2" s="43"/>
      <c r="QXH2" s="43"/>
      <c r="QXI2" s="43"/>
      <c r="QXJ2" s="43"/>
      <c r="QXK2" s="43"/>
      <c r="QXL2" s="43"/>
      <c r="QXM2" s="43"/>
      <c r="QXN2" s="43"/>
      <c r="QXO2" s="43"/>
      <c r="QXP2" s="43"/>
      <c r="QXQ2" s="43"/>
      <c r="QXR2" s="43"/>
      <c r="QXS2" s="43"/>
      <c r="QXT2" s="43"/>
      <c r="QXU2" s="43"/>
      <c r="QXV2" s="43"/>
      <c r="QXW2" s="43"/>
      <c r="QXX2" s="43"/>
      <c r="QXY2" s="43"/>
      <c r="QXZ2" s="43"/>
      <c r="QYA2" s="43"/>
      <c r="QYB2" s="43"/>
      <c r="QYC2" s="43"/>
      <c r="QYD2" s="43"/>
      <c r="QYE2" s="43"/>
      <c r="QYF2" s="43"/>
      <c r="QYG2" s="43"/>
      <c r="QYH2" s="43"/>
      <c r="QYI2" s="43"/>
      <c r="QYJ2" s="43"/>
      <c r="QYK2" s="43"/>
      <c r="QYL2" s="43"/>
      <c r="QYM2" s="43"/>
      <c r="QYN2" s="43"/>
      <c r="QYO2" s="43"/>
      <c r="QYP2" s="43"/>
      <c r="QYQ2" s="43"/>
      <c r="QYR2" s="43"/>
      <c r="QYS2" s="43"/>
      <c r="QYT2" s="43"/>
      <c r="QYU2" s="43"/>
      <c r="QYV2" s="43"/>
      <c r="QYW2" s="43"/>
      <c r="QYX2" s="43"/>
      <c r="QYY2" s="43"/>
      <c r="QYZ2" s="43"/>
      <c r="QZA2" s="43"/>
      <c r="QZB2" s="43"/>
      <c r="QZC2" s="43"/>
      <c r="QZD2" s="43"/>
      <c r="QZE2" s="43"/>
      <c r="QZF2" s="43"/>
      <c r="QZG2" s="43"/>
      <c r="QZH2" s="43"/>
      <c r="QZI2" s="43"/>
      <c r="QZJ2" s="43"/>
      <c r="QZK2" s="43"/>
      <c r="QZL2" s="43"/>
      <c r="QZM2" s="43"/>
      <c r="QZN2" s="43"/>
      <c r="QZO2" s="43"/>
      <c r="QZP2" s="43"/>
      <c r="QZQ2" s="43"/>
      <c r="QZR2" s="43"/>
      <c r="QZS2" s="43"/>
      <c r="QZT2" s="43"/>
      <c r="QZU2" s="43"/>
      <c r="QZV2" s="43"/>
      <c r="QZW2" s="43"/>
      <c r="QZX2" s="43"/>
      <c r="QZY2" s="43"/>
      <c r="QZZ2" s="43"/>
      <c r="RAA2" s="43"/>
      <c r="RAB2" s="43"/>
      <c r="RAC2" s="43"/>
      <c r="RAD2" s="43"/>
      <c r="RAE2" s="43"/>
      <c r="RAF2" s="43"/>
      <c r="RAG2" s="43"/>
      <c r="RAH2" s="43"/>
      <c r="RAI2" s="43"/>
      <c r="RAJ2" s="43"/>
      <c r="RAK2" s="43"/>
      <c r="RAL2" s="43"/>
      <c r="RAM2" s="43"/>
      <c r="RAN2" s="43"/>
      <c r="RAO2" s="43"/>
      <c r="RAP2" s="43"/>
      <c r="RAQ2" s="43"/>
      <c r="RAR2" s="43"/>
      <c r="RAS2" s="43"/>
      <c r="RAT2" s="43"/>
      <c r="RAU2" s="43"/>
      <c r="RAV2" s="43"/>
      <c r="RAW2" s="43"/>
      <c r="RAX2" s="43"/>
      <c r="RAY2" s="43"/>
      <c r="RAZ2" s="43"/>
      <c r="RBA2" s="43"/>
      <c r="RBB2" s="43"/>
      <c r="RBC2" s="43"/>
      <c r="RBD2" s="43"/>
      <c r="RBE2" s="43"/>
      <c r="RBF2" s="43"/>
      <c r="RBG2" s="43"/>
      <c r="RBH2" s="43"/>
      <c r="RBI2" s="43"/>
      <c r="RBJ2" s="43"/>
      <c r="RBK2" s="43"/>
      <c r="RBL2" s="43"/>
      <c r="RBM2" s="43"/>
      <c r="RBN2" s="43"/>
      <c r="RBO2" s="43"/>
      <c r="RBP2" s="43"/>
      <c r="RBQ2" s="43"/>
      <c r="RBR2" s="43"/>
      <c r="RBS2" s="43"/>
      <c r="RBT2" s="43"/>
      <c r="RBU2" s="43"/>
      <c r="RBV2" s="43"/>
      <c r="RBW2" s="43"/>
      <c r="RBX2" s="43"/>
      <c r="RBY2" s="43"/>
      <c r="RBZ2" s="43"/>
      <c r="RCA2" s="43"/>
      <c r="RCB2" s="43"/>
      <c r="RCC2" s="43"/>
      <c r="RCD2" s="43"/>
      <c r="RCE2" s="43"/>
      <c r="RCF2" s="43"/>
      <c r="RCG2" s="43"/>
      <c r="RCH2" s="43"/>
      <c r="RCI2" s="43"/>
      <c r="RCJ2" s="43"/>
      <c r="RCK2" s="43"/>
      <c r="RCL2" s="43"/>
      <c r="RCM2" s="43"/>
      <c r="RCN2" s="43"/>
      <c r="RCO2" s="43"/>
      <c r="RCP2" s="43"/>
      <c r="RCQ2" s="43"/>
      <c r="RCR2" s="43"/>
      <c r="RCS2" s="43"/>
      <c r="RCT2" s="43"/>
      <c r="RCU2" s="43"/>
      <c r="RCV2" s="43"/>
      <c r="RCW2" s="43"/>
      <c r="RCX2" s="43"/>
      <c r="RCY2" s="43"/>
      <c r="RCZ2" s="43"/>
      <c r="RDA2" s="43"/>
      <c r="RDB2" s="43"/>
      <c r="RDC2" s="43"/>
      <c r="RDD2" s="43"/>
      <c r="RDE2" s="43"/>
      <c r="RDF2" s="43"/>
      <c r="RDG2" s="43"/>
      <c r="RDH2" s="43"/>
      <c r="RDI2" s="43"/>
      <c r="RDJ2" s="43"/>
      <c r="RDK2" s="43"/>
      <c r="RDL2" s="43"/>
      <c r="RDM2" s="43"/>
      <c r="RDN2" s="43"/>
      <c r="RDO2" s="43"/>
      <c r="RDP2" s="43"/>
      <c r="RDQ2" s="43"/>
      <c r="RDR2" s="43"/>
      <c r="RDS2" s="43"/>
      <c r="RDT2" s="43"/>
      <c r="RDU2" s="43"/>
      <c r="RDV2" s="43"/>
      <c r="RDW2" s="43"/>
      <c r="RDX2" s="43"/>
      <c r="RDY2" s="43"/>
      <c r="RDZ2" s="43"/>
      <c r="REA2" s="43"/>
      <c r="REB2" s="43"/>
      <c r="REC2" s="43"/>
      <c r="RED2" s="43"/>
      <c r="REE2" s="43"/>
      <c r="REF2" s="43"/>
      <c r="REG2" s="43"/>
      <c r="REH2" s="43"/>
      <c r="REI2" s="43"/>
      <c r="REJ2" s="43"/>
      <c r="REK2" s="43"/>
      <c r="REL2" s="43"/>
      <c r="REM2" s="43"/>
      <c r="REN2" s="43"/>
      <c r="REO2" s="43"/>
      <c r="REP2" s="43"/>
      <c r="REQ2" s="43"/>
      <c r="RER2" s="43"/>
      <c r="RES2" s="43"/>
      <c r="RET2" s="43"/>
      <c r="REU2" s="43"/>
      <c r="REV2" s="43"/>
      <c r="REW2" s="43"/>
      <c r="REX2" s="43"/>
      <c r="REY2" s="43"/>
      <c r="REZ2" s="43"/>
      <c r="RFA2" s="43"/>
      <c r="RFB2" s="43"/>
      <c r="RFC2" s="43"/>
      <c r="RFD2" s="43"/>
      <c r="RFE2" s="43"/>
      <c r="RFF2" s="43"/>
      <c r="RFG2" s="43"/>
      <c r="RFH2" s="43"/>
      <c r="RFI2" s="43"/>
      <c r="RFJ2" s="43"/>
      <c r="RFK2" s="43"/>
      <c r="RFL2" s="43"/>
      <c r="RFM2" s="43"/>
      <c r="RFN2" s="43"/>
      <c r="RFO2" s="43"/>
      <c r="RFP2" s="43"/>
      <c r="RFQ2" s="43"/>
      <c r="RFR2" s="43"/>
      <c r="RFS2" s="43"/>
      <c r="RFT2" s="43"/>
      <c r="RFU2" s="43"/>
      <c r="RFV2" s="43"/>
      <c r="RFW2" s="43"/>
      <c r="RFX2" s="43"/>
      <c r="RFY2" s="43"/>
      <c r="RFZ2" s="43"/>
      <c r="RGA2" s="43"/>
      <c r="RGB2" s="43"/>
      <c r="RGC2" s="43"/>
      <c r="RGD2" s="43"/>
      <c r="RGE2" s="43"/>
      <c r="RGF2" s="43"/>
      <c r="RGG2" s="43"/>
      <c r="RGH2" s="43"/>
      <c r="RGI2" s="43"/>
      <c r="RGJ2" s="43"/>
      <c r="RGK2" s="43"/>
      <c r="RGL2" s="43"/>
      <c r="RGM2" s="43"/>
      <c r="RGN2" s="43"/>
      <c r="RGO2" s="43"/>
      <c r="RGP2" s="43"/>
      <c r="RGQ2" s="43"/>
      <c r="RGR2" s="43"/>
      <c r="RGS2" s="43"/>
      <c r="RGT2" s="43"/>
      <c r="RGU2" s="43"/>
      <c r="RGV2" s="43"/>
      <c r="RGW2" s="43"/>
      <c r="RGX2" s="43"/>
      <c r="RGY2" s="43"/>
      <c r="RGZ2" s="43"/>
      <c r="RHA2" s="43"/>
      <c r="RHB2" s="43"/>
      <c r="RHC2" s="43"/>
      <c r="RHD2" s="43"/>
      <c r="RHE2" s="43"/>
      <c r="RHF2" s="43"/>
      <c r="RHG2" s="43"/>
      <c r="RHH2" s="43"/>
      <c r="RHI2" s="43"/>
      <c r="RHJ2" s="43"/>
      <c r="RHK2" s="43"/>
      <c r="RHL2" s="43"/>
      <c r="RHM2" s="43"/>
      <c r="RHN2" s="43"/>
      <c r="RHO2" s="43"/>
      <c r="RHP2" s="43"/>
      <c r="RHQ2" s="43"/>
      <c r="RHR2" s="43"/>
      <c r="RHS2" s="43"/>
      <c r="RHT2" s="43"/>
      <c r="RHU2" s="43"/>
      <c r="RHV2" s="43"/>
      <c r="RHW2" s="43"/>
      <c r="RHX2" s="43"/>
      <c r="RHY2" s="43"/>
      <c r="RHZ2" s="43"/>
      <c r="RIA2" s="43"/>
      <c r="RIB2" s="43"/>
      <c r="RIC2" s="43"/>
      <c r="RID2" s="43"/>
      <c r="RIE2" s="43"/>
      <c r="RIF2" s="43"/>
      <c r="RIG2" s="43"/>
      <c r="RIH2" s="43"/>
      <c r="RII2" s="43"/>
      <c r="RIJ2" s="43"/>
      <c r="RIK2" s="43"/>
      <c r="RIL2" s="43"/>
      <c r="RIM2" s="43"/>
      <c r="RIN2" s="43"/>
      <c r="RIO2" s="43"/>
      <c r="RIP2" s="43"/>
      <c r="RIQ2" s="43"/>
      <c r="RIR2" s="43"/>
      <c r="RIS2" s="43"/>
      <c r="RIT2" s="43"/>
      <c r="RIU2" s="43"/>
      <c r="RIV2" s="43"/>
      <c r="RIW2" s="43"/>
      <c r="RIX2" s="43"/>
      <c r="RIY2" s="43"/>
      <c r="RIZ2" s="43"/>
      <c r="RJA2" s="43"/>
      <c r="RJB2" s="43"/>
      <c r="RJC2" s="43"/>
      <c r="RJD2" s="43"/>
      <c r="RJE2" s="43"/>
      <c r="RJF2" s="43"/>
      <c r="RJG2" s="43"/>
      <c r="RJH2" s="43"/>
      <c r="RJI2" s="43"/>
      <c r="RJJ2" s="43"/>
      <c r="RJK2" s="43"/>
      <c r="RJL2" s="43"/>
      <c r="RJM2" s="43"/>
      <c r="RJN2" s="43"/>
      <c r="RJO2" s="43"/>
      <c r="RJP2" s="43"/>
      <c r="RJQ2" s="43"/>
      <c r="RJR2" s="43"/>
      <c r="RJS2" s="43"/>
      <c r="RJT2" s="43"/>
      <c r="RJU2" s="43"/>
      <c r="RJV2" s="43"/>
      <c r="RJW2" s="43"/>
      <c r="RJX2" s="43"/>
      <c r="RJY2" s="43"/>
      <c r="RJZ2" s="43"/>
      <c r="RKA2" s="43"/>
      <c r="RKB2" s="43"/>
      <c r="RKC2" s="43"/>
      <c r="RKD2" s="43"/>
      <c r="RKE2" s="43"/>
      <c r="RKF2" s="43"/>
      <c r="RKG2" s="43"/>
      <c r="RKH2" s="43"/>
      <c r="RKI2" s="43"/>
      <c r="RKJ2" s="43"/>
      <c r="RKK2" s="43"/>
      <c r="RKL2" s="43"/>
      <c r="RKM2" s="43"/>
      <c r="RKN2" s="43"/>
      <c r="RKO2" s="43"/>
      <c r="RKP2" s="43"/>
      <c r="RKQ2" s="43"/>
      <c r="RKR2" s="43"/>
      <c r="RKS2" s="43"/>
      <c r="RKT2" s="43"/>
      <c r="RKU2" s="43"/>
      <c r="RKV2" s="43"/>
      <c r="RKW2" s="43"/>
      <c r="RKX2" s="43"/>
      <c r="RKY2" s="43"/>
      <c r="RKZ2" s="43"/>
      <c r="RLA2" s="43"/>
      <c r="RLB2" s="43"/>
      <c r="RLC2" s="43"/>
      <c r="RLD2" s="43"/>
      <c r="RLE2" s="43"/>
      <c r="RLF2" s="43"/>
      <c r="RLG2" s="43"/>
      <c r="RLH2" s="43"/>
      <c r="RLI2" s="43"/>
      <c r="RLJ2" s="43"/>
      <c r="RLK2" s="43"/>
      <c r="RLL2" s="43"/>
      <c r="RLM2" s="43"/>
      <c r="RLN2" s="43"/>
      <c r="RLO2" s="43"/>
      <c r="RLP2" s="43"/>
      <c r="RLQ2" s="43"/>
      <c r="RLR2" s="43"/>
      <c r="RLS2" s="43"/>
      <c r="RLT2" s="43"/>
      <c r="RLU2" s="43"/>
      <c r="RLV2" s="43"/>
      <c r="RLW2" s="43"/>
      <c r="RLX2" s="43"/>
      <c r="RLY2" s="43"/>
      <c r="RLZ2" s="43"/>
      <c r="RMA2" s="43"/>
      <c r="RMB2" s="43"/>
      <c r="RMC2" s="43"/>
      <c r="RMD2" s="43"/>
      <c r="RME2" s="43"/>
      <c r="RMF2" s="43"/>
      <c r="RMG2" s="43"/>
      <c r="RMH2" s="43"/>
      <c r="RMI2" s="43"/>
      <c r="RMJ2" s="43"/>
      <c r="RMK2" s="43"/>
      <c r="RML2" s="43"/>
      <c r="RMM2" s="43"/>
      <c r="RMN2" s="43"/>
      <c r="RMO2" s="43"/>
      <c r="RMP2" s="43"/>
      <c r="RMQ2" s="43"/>
      <c r="RMR2" s="43"/>
      <c r="RMS2" s="43"/>
      <c r="RMT2" s="43"/>
      <c r="RMU2" s="43"/>
      <c r="RMV2" s="43"/>
      <c r="RMW2" s="43"/>
      <c r="RMX2" s="43"/>
      <c r="RMY2" s="43"/>
      <c r="RMZ2" s="43"/>
      <c r="RNA2" s="43"/>
      <c r="RNB2" s="43"/>
      <c r="RNC2" s="43"/>
      <c r="RND2" s="43"/>
      <c r="RNE2" s="43"/>
      <c r="RNF2" s="43"/>
      <c r="RNG2" s="43"/>
      <c r="RNH2" s="43"/>
      <c r="RNI2" s="43"/>
      <c r="RNJ2" s="43"/>
      <c r="RNK2" s="43"/>
      <c r="RNL2" s="43"/>
      <c r="RNM2" s="43"/>
      <c r="RNN2" s="43"/>
      <c r="RNO2" s="43"/>
      <c r="RNP2" s="43"/>
      <c r="RNQ2" s="43"/>
      <c r="RNR2" s="43"/>
      <c r="RNS2" s="43"/>
      <c r="RNT2" s="43"/>
      <c r="RNU2" s="43"/>
      <c r="RNV2" s="43"/>
      <c r="RNW2" s="43"/>
      <c r="RNX2" s="43"/>
      <c r="RNY2" s="43"/>
      <c r="RNZ2" s="43"/>
      <c r="ROA2" s="43"/>
      <c r="ROB2" s="43"/>
      <c r="ROC2" s="43"/>
      <c r="ROD2" s="43"/>
      <c r="ROE2" s="43"/>
      <c r="ROF2" s="43"/>
      <c r="ROG2" s="43"/>
      <c r="ROH2" s="43"/>
      <c r="ROI2" s="43"/>
      <c r="ROJ2" s="43"/>
      <c r="ROK2" s="43"/>
      <c r="ROL2" s="43"/>
      <c r="ROM2" s="43"/>
      <c r="RON2" s="43"/>
      <c r="ROO2" s="43"/>
      <c r="ROP2" s="43"/>
      <c r="ROQ2" s="43"/>
      <c r="ROR2" s="43"/>
      <c r="ROS2" s="43"/>
      <c r="ROT2" s="43"/>
      <c r="ROU2" s="43"/>
      <c r="ROV2" s="43"/>
      <c r="ROW2" s="43"/>
      <c r="ROX2" s="43"/>
      <c r="ROY2" s="43"/>
      <c r="ROZ2" s="43"/>
      <c r="RPA2" s="43"/>
      <c r="RPB2" s="43"/>
      <c r="RPC2" s="43"/>
      <c r="RPD2" s="43"/>
      <c r="RPE2" s="43"/>
      <c r="RPF2" s="43"/>
      <c r="RPG2" s="43"/>
      <c r="RPH2" s="43"/>
      <c r="RPI2" s="43"/>
      <c r="RPJ2" s="43"/>
      <c r="RPK2" s="43"/>
      <c r="RPL2" s="43"/>
      <c r="RPM2" s="43"/>
      <c r="RPN2" s="43"/>
      <c r="RPO2" s="43"/>
      <c r="RPP2" s="43"/>
      <c r="RPQ2" s="43"/>
      <c r="RPR2" s="43"/>
      <c r="RPS2" s="43"/>
      <c r="RPT2" s="43"/>
      <c r="RPU2" s="43"/>
      <c r="RPV2" s="43"/>
      <c r="RPW2" s="43"/>
      <c r="RPX2" s="43"/>
      <c r="RPY2" s="43"/>
      <c r="RPZ2" s="43"/>
      <c r="RQA2" s="43"/>
      <c r="RQB2" s="43"/>
      <c r="RQC2" s="43"/>
      <c r="RQD2" s="43"/>
      <c r="RQE2" s="43"/>
      <c r="RQF2" s="43"/>
      <c r="RQG2" s="43"/>
      <c r="RQH2" s="43"/>
      <c r="RQI2" s="43"/>
      <c r="RQJ2" s="43"/>
      <c r="RQK2" s="43"/>
      <c r="RQL2" s="43"/>
      <c r="RQM2" s="43"/>
      <c r="RQN2" s="43"/>
      <c r="RQO2" s="43"/>
      <c r="RQP2" s="43"/>
      <c r="RQQ2" s="43"/>
      <c r="RQR2" s="43"/>
      <c r="RQS2" s="43"/>
      <c r="RQT2" s="43"/>
      <c r="RQU2" s="43"/>
      <c r="RQV2" s="43"/>
      <c r="RQW2" s="43"/>
      <c r="RQX2" s="43"/>
      <c r="RQY2" s="43"/>
      <c r="RQZ2" s="43"/>
      <c r="RRA2" s="43"/>
      <c r="RRB2" s="43"/>
      <c r="RRC2" s="43"/>
      <c r="RRD2" s="43"/>
      <c r="RRE2" s="43"/>
      <c r="RRF2" s="43"/>
      <c r="RRG2" s="43"/>
      <c r="RRH2" s="43"/>
      <c r="RRI2" s="43"/>
      <c r="RRJ2" s="43"/>
      <c r="RRK2" s="43"/>
      <c r="RRL2" s="43"/>
      <c r="RRM2" s="43"/>
      <c r="RRN2" s="43"/>
      <c r="RRO2" s="43"/>
      <c r="RRP2" s="43"/>
      <c r="RRQ2" s="43"/>
      <c r="RRR2" s="43"/>
      <c r="RRS2" s="43"/>
      <c r="RRT2" s="43"/>
      <c r="RRU2" s="43"/>
      <c r="RRV2" s="43"/>
      <c r="RRW2" s="43"/>
      <c r="RRX2" s="43"/>
      <c r="RRY2" s="43"/>
      <c r="RRZ2" s="43"/>
      <c r="RSA2" s="43"/>
      <c r="RSB2" s="43"/>
      <c r="RSC2" s="43"/>
      <c r="RSD2" s="43"/>
      <c r="RSE2" s="43"/>
      <c r="RSF2" s="43"/>
      <c r="RSG2" s="43"/>
      <c r="RSH2" s="43"/>
      <c r="RSI2" s="43"/>
      <c r="RSJ2" s="43"/>
      <c r="RSK2" s="43"/>
      <c r="RSL2" s="43"/>
      <c r="RSM2" s="43"/>
      <c r="RSN2" s="43"/>
      <c r="RSO2" s="43"/>
      <c r="RSP2" s="43"/>
      <c r="RSQ2" s="43"/>
      <c r="RSR2" s="43"/>
      <c r="RSS2" s="43"/>
      <c r="RST2" s="43"/>
      <c r="RSU2" s="43"/>
      <c r="RSV2" s="43"/>
      <c r="RSW2" s="43"/>
      <c r="RSX2" s="43"/>
      <c r="RSY2" s="43"/>
      <c r="RSZ2" s="43"/>
      <c r="RTA2" s="43"/>
      <c r="RTB2" s="43"/>
      <c r="RTC2" s="43"/>
      <c r="RTD2" s="43"/>
      <c r="RTE2" s="43"/>
      <c r="RTF2" s="43"/>
      <c r="RTG2" s="43"/>
      <c r="RTH2" s="43"/>
      <c r="RTI2" s="43"/>
      <c r="RTJ2" s="43"/>
      <c r="RTK2" s="43"/>
      <c r="RTL2" s="43"/>
      <c r="RTM2" s="43"/>
      <c r="RTN2" s="43"/>
      <c r="RTO2" s="43"/>
      <c r="RTP2" s="43"/>
      <c r="RTQ2" s="43"/>
      <c r="RTR2" s="43"/>
      <c r="RTS2" s="43"/>
      <c r="RTT2" s="43"/>
      <c r="RTU2" s="43"/>
      <c r="RTV2" s="43"/>
      <c r="RTW2" s="43"/>
      <c r="RTX2" s="43"/>
      <c r="RTY2" s="43"/>
      <c r="RTZ2" s="43"/>
      <c r="RUA2" s="43"/>
      <c r="RUB2" s="43"/>
      <c r="RUC2" s="43"/>
      <c r="RUD2" s="43"/>
      <c r="RUE2" s="43"/>
      <c r="RUF2" s="43"/>
      <c r="RUG2" s="43"/>
      <c r="RUH2" s="43"/>
      <c r="RUI2" s="43"/>
      <c r="RUJ2" s="43"/>
      <c r="RUK2" s="43"/>
      <c r="RUL2" s="43"/>
      <c r="RUM2" s="43"/>
      <c r="RUN2" s="43"/>
      <c r="RUO2" s="43"/>
      <c r="RUP2" s="43"/>
      <c r="RUQ2" s="43"/>
      <c r="RUR2" s="43"/>
      <c r="RUS2" s="43"/>
      <c r="RUT2" s="43"/>
      <c r="RUU2" s="43"/>
      <c r="RUV2" s="43"/>
      <c r="RUW2" s="43"/>
      <c r="RUX2" s="43"/>
      <c r="RUY2" s="43"/>
      <c r="RUZ2" s="43"/>
      <c r="RVA2" s="43"/>
      <c r="RVB2" s="43"/>
      <c r="RVC2" s="43"/>
      <c r="RVD2" s="43"/>
      <c r="RVE2" s="43"/>
      <c r="RVF2" s="43"/>
      <c r="RVG2" s="43"/>
      <c r="RVH2" s="43"/>
      <c r="RVI2" s="43"/>
      <c r="RVJ2" s="43"/>
      <c r="RVK2" s="43"/>
      <c r="RVL2" s="43"/>
      <c r="RVM2" s="43"/>
      <c r="RVN2" s="43"/>
      <c r="RVO2" s="43"/>
      <c r="RVP2" s="43"/>
      <c r="RVQ2" s="43"/>
      <c r="RVR2" s="43"/>
      <c r="RVS2" s="43"/>
      <c r="RVT2" s="43"/>
      <c r="RVU2" s="43"/>
      <c r="RVV2" s="43"/>
      <c r="RVW2" s="43"/>
      <c r="RVX2" s="43"/>
      <c r="RVY2" s="43"/>
      <c r="RVZ2" s="43"/>
      <c r="RWA2" s="43"/>
      <c r="RWB2" s="43"/>
      <c r="RWC2" s="43"/>
      <c r="RWD2" s="43"/>
      <c r="RWE2" s="43"/>
      <c r="RWF2" s="43"/>
      <c r="RWG2" s="43"/>
      <c r="RWH2" s="43"/>
      <c r="RWI2" s="43"/>
      <c r="RWJ2" s="43"/>
      <c r="RWK2" s="43"/>
      <c r="RWL2" s="43"/>
      <c r="RWM2" s="43"/>
      <c r="RWN2" s="43"/>
      <c r="RWO2" s="43"/>
      <c r="RWP2" s="43"/>
      <c r="RWQ2" s="43"/>
      <c r="RWR2" s="43"/>
      <c r="RWS2" s="43"/>
      <c r="RWT2" s="43"/>
      <c r="RWU2" s="43"/>
      <c r="RWV2" s="43"/>
      <c r="RWW2" s="43"/>
      <c r="RWX2" s="43"/>
      <c r="RWY2" s="43"/>
      <c r="RWZ2" s="43"/>
      <c r="RXA2" s="43"/>
      <c r="RXB2" s="43"/>
      <c r="RXC2" s="43"/>
      <c r="RXD2" s="43"/>
      <c r="RXE2" s="43"/>
      <c r="RXF2" s="43"/>
      <c r="RXG2" s="43"/>
      <c r="RXH2" s="43"/>
      <c r="RXI2" s="43"/>
      <c r="RXJ2" s="43"/>
      <c r="RXK2" s="43"/>
      <c r="RXL2" s="43"/>
      <c r="RXM2" s="43"/>
      <c r="RXN2" s="43"/>
      <c r="RXO2" s="43"/>
      <c r="RXP2" s="43"/>
      <c r="RXQ2" s="43"/>
      <c r="RXR2" s="43"/>
      <c r="RXS2" s="43"/>
      <c r="RXT2" s="43"/>
      <c r="RXU2" s="43"/>
      <c r="RXV2" s="43"/>
      <c r="RXW2" s="43"/>
      <c r="RXX2" s="43"/>
      <c r="RXY2" s="43"/>
      <c r="RXZ2" s="43"/>
      <c r="RYA2" s="43"/>
      <c r="RYB2" s="43"/>
      <c r="RYC2" s="43"/>
      <c r="RYD2" s="43"/>
      <c r="RYE2" s="43"/>
      <c r="RYF2" s="43"/>
      <c r="RYG2" s="43"/>
      <c r="RYH2" s="43"/>
      <c r="RYI2" s="43"/>
      <c r="RYJ2" s="43"/>
      <c r="RYK2" s="43"/>
      <c r="RYL2" s="43"/>
      <c r="RYM2" s="43"/>
      <c r="RYN2" s="43"/>
      <c r="RYO2" s="43"/>
      <c r="RYP2" s="43"/>
      <c r="RYQ2" s="43"/>
      <c r="RYR2" s="43"/>
      <c r="RYS2" s="43"/>
      <c r="RYT2" s="43"/>
      <c r="RYU2" s="43"/>
      <c r="RYV2" s="43"/>
      <c r="RYW2" s="43"/>
      <c r="RYX2" s="43"/>
      <c r="RYY2" s="43"/>
      <c r="RYZ2" s="43"/>
      <c r="RZA2" s="43"/>
      <c r="RZB2" s="43"/>
      <c r="RZC2" s="43"/>
      <c r="RZD2" s="43"/>
      <c r="RZE2" s="43"/>
      <c r="RZF2" s="43"/>
      <c r="RZG2" s="43"/>
      <c r="RZH2" s="43"/>
      <c r="RZI2" s="43"/>
      <c r="RZJ2" s="43"/>
      <c r="RZK2" s="43"/>
      <c r="RZL2" s="43"/>
      <c r="RZM2" s="43"/>
      <c r="RZN2" s="43"/>
      <c r="RZO2" s="43"/>
      <c r="RZP2" s="43"/>
      <c r="RZQ2" s="43"/>
      <c r="RZR2" s="43"/>
      <c r="RZS2" s="43"/>
      <c r="RZT2" s="43"/>
      <c r="RZU2" s="43"/>
      <c r="RZV2" s="43"/>
      <c r="RZW2" s="43"/>
      <c r="RZX2" s="43"/>
      <c r="RZY2" s="43"/>
      <c r="RZZ2" s="43"/>
      <c r="SAA2" s="43"/>
      <c r="SAB2" s="43"/>
      <c r="SAC2" s="43"/>
      <c r="SAD2" s="43"/>
      <c r="SAE2" s="43"/>
      <c r="SAF2" s="43"/>
      <c r="SAG2" s="43"/>
      <c r="SAH2" s="43"/>
      <c r="SAI2" s="43"/>
      <c r="SAJ2" s="43"/>
      <c r="SAK2" s="43"/>
      <c r="SAL2" s="43"/>
      <c r="SAM2" s="43"/>
      <c r="SAN2" s="43"/>
      <c r="SAO2" s="43"/>
      <c r="SAP2" s="43"/>
      <c r="SAQ2" s="43"/>
      <c r="SAR2" s="43"/>
      <c r="SAS2" s="43"/>
      <c r="SAT2" s="43"/>
      <c r="SAU2" s="43"/>
      <c r="SAV2" s="43"/>
      <c r="SAW2" s="43"/>
      <c r="SAX2" s="43"/>
      <c r="SAY2" s="43"/>
      <c r="SAZ2" s="43"/>
      <c r="SBA2" s="43"/>
      <c r="SBB2" s="43"/>
      <c r="SBC2" s="43"/>
      <c r="SBD2" s="43"/>
      <c r="SBE2" s="43"/>
      <c r="SBF2" s="43"/>
      <c r="SBG2" s="43"/>
      <c r="SBH2" s="43"/>
      <c r="SBI2" s="43"/>
      <c r="SBJ2" s="43"/>
      <c r="SBK2" s="43"/>
      <c r="SBL2" s="43"/>
      <c r="SBM2" s="43"/>
      <c r="SBN2" s="43"/>
      <c r="SBO2" s="43"/>
      <c r="SBP2" s="43"/>
      <c r="SBQ2" s="43"/>
      <c r="SBR2" s="43"/>
      <c r="SBS2" s="43"/>
      <c r="SBT2" s="43"/>
      <c r="SBU2" s="43"/>
      <c r="SBV2" s="43"/>
      <c r="SBW2" s="43"/>
      <c r="SBX2" s="43"/>
      <c r="SBY2" s="43"/>
      <c r="SBZ2" s="43"/>
      <c r="SCA2" s="43"/>
      <c r="SCB2" s="43"/>
      <c r="SCC2" s="43"/>
      <c r="SCD2" s="43"/>
      <c r="SCE2" s="43"/>
      <c r="SCF2" s="43"/>
      <c r="SCG2" s="43"/>
      <c r="SCH2" s="43"/>
      <c r="SCI2" s="43"/>
      <c r="SCJ2" s="43"/>
      <c r="SCK2" s="43"/>
      <c r="SCL2" s="43"/>
      <c r="SCM2" s="43"/>
      <c r="SCN2" s="43"/>
      <c r="SCO2" s="43"/>
      <c r="SCP2" s="43"/>
      <c r="SCQ2" s="43"/>
      <c r="SCR2" s="43"/>
      <c r="SCS2" s="43"/>
      <c r="SCT2" s="43"/>
      <c r="SCU2" s="43"/>
      <c r="SCV2" s="43"/>
      <c r="SCW2" s="43"/>
      <c r="SCX2" s="43"/>
      <c r="SCY2" s="43"/>
      <c r="SCZ2" s="43"/>
      <c r="SDA2" s="43"/>
      <c r="SDB2" s="43"/>
      <c r="SDC2" s="43"/>
      <c r="SDD2" s="43"/>
      <c r="SDE2" s="43"/>
      <c r="SDF2" s="43"/>
      <c r="SDG2" s="43"/>
      <c r="SDH2" s="43"/>
      <c r="SDI2" s="43"/>
      <c r="SDJ2" s="43"/>
      <c r="SDK2" s="43"/>
      <c r="SDL2" s="43"/>
      <c r="SDM2" s="43"/>
      <c r="SDN2" s="43"/>
      <c r="SDO2" s="43"/>
      <c r="SDP2" s="43"/>
      <c r="SDQ2" s="43"/>
      <c r="SDR2" s="43"/>
      <c r="SDS2" s="43"/>
      <c r="SDT2" s="43"/>
      <c r="SDU2" s="43"/>
      <c r="SDV2" s="43"/>
      <c r="SDW2" s="43"/>
      <c r="SDX2" s="43"/>
      <c r="SDY2" s="43"/>
      <c r="SDZ2" s="43"/>
      <c r="SEA2" s="43"/>
      <c r="SEB2" s="43"/>
      <c r="SEC2" s="43"/>
      <c r="SED2" s="43"/>
      <c r="SEE2" s="43"/>
      <c r="SEF2" s="43"/>
      <c r="SEG2" s="43"/>
      <c r="SEH2" s="43"/>
      <c r="SEI2" s="43"/>
      <c r="SEJ2" s="43"/>
      <c r="SEK2" s="43"/>
      <c r="SEL2" s="43"/>
      <c r="SEM2" s="43"/>
      <c r="SEN2" s="43"/>
      <c r="SEO2" s="43"/>
      <c r="SEP2" s="43"/>
      <c r="SEQ2" s="43"/>
      <c r="SER2" s="43"/>
      <c r="SES2" s="43"/>
      <c r="SET2" s="43"/>
      <c r="SEU2" s="43"/>
      <c r="SEV2" s="43"/>
      <c r="SEW2" s="43"/>
      <c r="SEX2" s="43"/>
      <c r="SEY2" s="43"/>
      <c r="SEZ2" s="43"/>
      <c r="SFA2" s="43"/>
      <c r="SFB2" s="43"/>
      <c r="SFC2" s="43"/>
      <c r="SFD2" s="43"/>
      <c r="SFE2" s="43"/>
      <c r="SFF2" s="43"/>
      <c r="SFG2" s="43"/>
      <c r="SFH2" s="43"/>
      <c r="SFI2" s="43"/>
      <c r="SFJ2" s="43"/>
      <c r="SFK2" s="43"/>
      <c r="SFL2" s="43"/>
      <c r="SFM2" s="43"/>
      <c r="SFN2" s="43"/>
      <c r="SFO2" s="43"/>
      <c r="SFP2" s="43"/>
      <c r="SFQ2" s="43"/>
      <c r="SFR2" s="43"/>
      <c r="SFS2" s="43"/>
      <c r="SFT2" s="43"/>
      <c r="SFU2" s="43"/>
      <c r="SFV2" s="43"/>
      <c r="SFW2" s="43"/>
      <c r="SFX2" s="43"/>
      <c r="SFY2" s="43"/>
      <c r="SFZ2" s="43"/>
      <c r="SGA2" s="43"/>
      <c r="SGB2" s="43"/>
      <c r="SGC2" s="43"/>
      <c r="SGD2" s="43"/>
      <c r="SGE2" s="43"/>
      <c r="SGF2" s="43"/>
      <c r="SGG2" s="43"/>
      <c r="SGH2" s="43"/>
      <c r="SGI2" s="43"/>
      <c r="SGJ2" s="43"/>
      <c r="SGK2" s="43"/>
      <c r="SGL2" s="43"/>
      <c r="SGM2" s="43"/>
      <c r="SGN2" s="43"/>
      <c r="SGO2" s="43"/>
      <c r="SGP2" s="43"/>
      <c r="SGQ2" s="43"/>
      <c r="SGR2" s="43"/>
      <c r="SGS2" s="43"/>
      <c r="SGT2" s="43"/>
      <c r="SGU2" s="43"/>
      <c r="SGV2" s="43"/>
      <c r="SGW2" s="43"/>
      <c r="SGX2" s="43"/>
      <c r="SGY2" s="43"/>
      <c r="SGZ2" s="43"/>
      <c r="SHA2" s="43"/>
      <c r="SHB2" s="43"/>
      <c r="SHC2" s="43"/>
      <c r="SHD2" s="43"/>
      <c r="SHE2" s="43"/>
      <c r="SHF2" s="43"/>
      <c r="SHG2" s="43"/>
      <c r="SHH2" s="43"/>
      <c r="SHI2" s="43"/>
      <c r="SHJ2" s="43"/>
      <c r="SHK2" s="43"/>
      <c r="SHL2" s="43"/>
      <c r="SHM2" s="43"/>
      <c r="SHN2" s="43"/>
      <c r="SHO2" s="43"/>
      <c r="SHP2" s="43"/>
      <c r="SHQ2" s="43"/>
      <c r="SHR2" s="43"/>
      <c r="SHS2" s="43"/>
      <c r="SHT2" s="43"/>
      <c r="SHU2" s="43"/>
      <c r="SHV2" s="43"/>
      <c r="SHW2" s="43"/>
      <c r="SHX2" s="43"/>
      <c r="SHY2" s="43"/>
      <c r="SHZ2" s="43"/>
      <c r="SIA2" s="43"/>
      <c r="SIB2" s="43"/>
      <c r="SIC2" s="43"/>
      <c r="SID2" s="43"/>
      <c r="SIE2" s="43"/>
      <c r="SIF2" s="43"/>
      <c r="SIG2" s="43"/>
      <c r="SIH2" s="43"/>
      <c r="SII2" s="43"/>
      <c r="SIJ2" s="43"/>
      <c r="SIK2" s="43"/>
      <c r="SIL2" s="43"/>
      <c r="SIM2" s="43"/>
      <c r="SIN2" s="43"/>
      <c r="SIO2" s="43"/>
      <c r="SIP2" s="43"/>
      <c r="SIQ2" s="43"/>
      <c r="SIR2" s="43"/>
      <c r="SIS2" s="43"/>
      <c r="SIT2" s="43"/>
      <c r="SIU2" s="43"/>
      <c r="SIV2" s="43"/>
      <c r="SIW2" s="43"/>
      <c r="SIX2" s="43"/>
      <c r="SIY2" s="43"/>
      <c r="SIZ2" s="43"/>
      <c r="SJA2" s="43"/>
      <c r="SJB2" s="43"/>
      <c r="SJC2" s="43"/>
      <c r="SJD2" s="43"/>
      <c r="SJE2" s="43"/>
      <c r="SJF2" s="43"/>
      <c r="SJG2" s="43"/>
      <c r="SJH2" s="43"/>
      <c r="SJI2" s="43"/>
      <c r="SJJ2" s="43"/>
      <c r="SJK2" s="43"/>
      <c r="SJL2" s="43"/>
      <c r="SJM2" s="43"/>
      <c r="SJN2" s="43"/>
      <c r="SJO2" s="43"/>
      <c r="SJP2" s="43"/>
      <c r="SJQ2" s="43"/>
      <c r="SJR2" s="43"/>
      <c r="SJS2" s="43"/>
      <c r="SJT2" s="43"/>
      <c r="SJU2" s="43"/>
      <c r="SJV2" s="43"/>
      <c r="SJW2" s="43"/>
      <c r="SJX2" s="43"/>
      <c r="SJY2" s="43"/>
      <c r="SJZ2" s="43"/>
      <c r="SKA2" s="43"/>
      <c r="SKB2" s="43"/>
      <c r="SKC2" s="43"/>
      <c r="SKD2" s="43"/>
      <c r="SKE2" s="43"/>
      <c r="SKF2" s="43"/>
      <c r="SKG2" s="43"/>
      <c r="SKH2" s="43"/>
      <c r="SKI2" s="43"/>
      <c r="SKJ2" s="43"/>
      <c r="SKK2" s="43"/>
      <c r="SKL2" s="43"/>
      <c r="SKM2" s="43"/>
      <c r="SKN2" s="43"/>
      <c r="SKO2" s="43"/>
      <c r="SKP2" s="43"/>
      <c r="SKQ2" s="43"/>
      <c r="SKR2" s="43"/>
      <c r="SKS2" s="43"/>
      <c r="SKT2" s="43"/>
      <c r="SKU2" s="43"/>
      <c r="SKV2" s="43"/>
      <c r="SKW2" s="43"/>
      <c r="SKX2" s="43"/>
      <c r="SKY2" s="43"/>
      <c r="SKZ2" s="43"/>
      <c r="SLA2" s="43"/>
      <c r="SLB2" s="43"/>
      <c r="SLC2" s="43"/>
      <c r="SLD2" s="43"/>
      <c r="SLE2" s="43"/>
      <c r="SLF2" s="43"/>
      <c r="SLG2" s="43"/>
      <c r="SLH2" s="43"/>
      <c r="SLI2" s="43"/>
      <c r="SLJ2" s="43"/>
      <c r="SLK2" s="43"/>
      <c r="SLL2" s="43"/>
      <c r="SLM2" s="43"/>
      <c r="SLN2" s="43"/>
      <c r="SLO2" s="43"/>
      <c r="SLP2" s="43"/>
      <c r="SLQ2" s="43"/>
      <c r="SLR2" s="43"/>
      <c r="SLS2" s="43"/>
      <c r="SLT2" s="43"/>
      <c r="SLU2" s="43"/>
      <c r="SLV2" s="43"/>
      <c r="SLW2" s="43"/>
      <c r="SLX2" s="43"/>
      <c r="SLY2" s="43"/>
      <c r="SLZ2" s="43"/>
      <c r="SMA2" s="43"/>
      <c r="SMB2" s="43"/>
      <c r="SMC2" s="43"/>
      <c r="SMD2" s="43"/>
      <c r="SME2" s="43"/>
      <c r="SMF2" s="43"/>
      <c r="SMG2" s="43"/>
      <c r="SMH2" s="43"/>
      <c r="SMI2" s="43"/>
      <c r="SMJ2" s="43"/>
      <c r="SMK2" s="43"/>
      <c r="SML2" s="43"/>
      <c r="SMM2" s="43"/>
      <c r="SMN2" s="43"/>
      <c r="SMO2" s="43"/>
      <c r="SMP2" s="43"/>
      <c r="SMQ2" s="43"/>
      <c r="SMR2" s="43"/>
      <c r="SMS2" s="43"/>
      <c r="SMT2" s="43"/>
      <c r="SMU2" s="43"/>
      <c r="SMV2" s="43"/>
      <c r="SMW2" s="43"/>
      <c r="SMX2" s="43"/>
      <c r="SMY2" s="43"/>
      <c r="SMZ2" s="43"/>
      <c r="SNA2" s="43"/>
      <c r="SNB2" s="43"/>
      <c r="SNC2" s="43"/>
      <c r="SND2" s="43"/>
      <c r="SNE2" s="43"/>
      <c r="SNF2" s="43"/>
      <c r="SNG2" s="43"/>
      <c r="SNH2" s="43"/>
      <c r="SNI2" s="43"/>
      <c r="SNJ2" s="43"/>
      <c r="SNK2" s="43"/>
      <c r="SNL2" s="43"/>
      <c r="SNM2" s="43"/>
      <c r="SNN2" s="43"/>
      <c r="SNO2" s="43"/>
      <c r="SNP2" s="43"/>
      <c r="SNQ2" s="43"/>
      <c r="SNR2" s="43"/>
      <c r="SNS2" s="43"/>
      <c r="SNT2" s="43"/>
      <c r="SNU2" s="43"/>
      <c r="SNV2" s="43"/>
      <c r="SNW2" s="43"/>
      <c r="SNX2" s="43"/>
      <c r="SNY2" s="43"/>
      <c r="SNZ2" s="43"/>
      <c r="SOA2" s="43"/>
      <c r="SOB2" s="43"/>
      <c r="SOC2" s="43"/>
      <c r="SOD2" s="43"/>
      <c r="SOE2" s="43"/>
      <c r="SOF2" s="43"/>
      <c r="SOG2" s="43"/>
      <c r="SOH2" s="43"/>
      <c r="SOI2" s="43"/>
      <c r="SOJ2" s="43"/>
      <c r="SOK2" s="43"/>
      <c r="SOL2" s="43"/>
      <c r="SOM2" s="43"/>
      <c r="SON2" s="43"/>
      <c r="SOO2" s="43"/>
      <c r="SOP2" s="43"/>
      <c r="SOQ2" s="43"/>
      <c r="SOR2" s="43"/>
      <c r="SOS2" s="43"/>
      <c r="SOT2" s="43"/>
      <c r="SOU2" s="43"/>
      <c r="SOV2" s="43"/>
      <c r="SOW2" s="43"/>
      <c r="SOX2" s="43"/>
      <c r="SOY2" s="43"/>
      <c r="SOZ2" s="43"/>
      <c r="SPA2" s="43"/>
      <c r="SPB2" s="43"/>
      <c r="SPC2" s="43"/>
      <c r="SPD2" s="43"/>
      <c r="SPE2" s="43"/>
      <c r="SPF2" s="43"/>
      <c r="SPG2" s="43"/>
      <c r="SPH2" s="43"/>
      <c r="SPI2" s="43"/>
      <c r="SPJ2" s="43"/>
      <c r="SPK2" s="43"/>
      <c r="SPL2" s="43"/>
      <c r="SPM2" s="43"/>
      <c r="SPN2" s="43"/>
      <c r="SPO2" s="43"/>
      <c r="SPP2" s="43"/>
      <c r="SPQ2" s="43"/>
      <c r="SPR2" s="43"/>
      <c r="SPS2" s="43"/>
      <c r="SPT2" s="43"/>
      <c r="SPU2" s="43"/>
      <c r="SPV2" s="43"/>
      <c r="SPW2" s="43"/>
      <c r="SPX2" s="43"/>
      <c r="SPY2" s="43"/>
      <c r="SPZ2" s="43"/>
      <c r="SQA2" s="43"/>
      <c r="SQB2" s="43"/>
      <c r="SQC2" s="43"/>
      <c r="SQD2" s="43"/>
      <c r="SQE2" s="43"/>
      <c r="SQF2" s="43"/>
      <c r="SQG2" s="43"/>
      <c r="SQH2" s="43"/>
      <c r="SQI2" s="43"/>
      <c r="SQJ2" s="43"/>
      <c r="SQK2" s="43"/>
      <c r="SQL2" s="43"/>
      <c r="SQM2" s="43"/>
      <c r="SQN2" s="43"/>
      <c r="SQO2" s="43"/>
      <c r="SQP2" s="43"/>
      <c r="SQQ2" s="43"/>
      <c r="SQR2" s="43"/>
      <c r="SQS2" s="43"/>
      <c r="SQT2" s="43"/>
      <c r="SQU2" s="43"/>
      <c r="SQV2" s="43"/>
      <c r="SQW2" s="43"/>
      <c r="SQX2" s="43"/>
      <c r="SQY2" s="43"/>
      <c r="SQZ2" s="43"/>
      <c r="SRA2" s="43"/>
      <c r="SRB2" s="43"/>
      <c r="SRC2" s="43"/>
      <c r="SRD2" s="43"/>
      <c r="SRE2" s="43"/>
      <c r="SRF2" s="43"/>
      <c r="SRG2" s="43"/>
      <c r="SRH2" s="43"/>
      <c r="SRI2" s="43"/>
      <c r="SRJ2" s="43"/>
      <c r="SRK2" s="43"/>
      <c r="SRL2" s="43"/>
      <c r="SRM2" s="43"/>
      <c r="SRN2" s="43"/>
      <c r="SRO2" s="43"/>
      <c r="SRP2" s="43"/>
      <c r="SRQ2" s="43"/>
      <c r="SRR2" s="43"/>
      <c r="SRS2" s="43"/>
      <c r="SRT2" s="43"/>
      <c r="SRU2" s="43"/>
      <c r="SRV2" s="43"/>
      <c r="SRW2" s="43"/>
      <c r="SRX2" s="43"/>
      <c r="SRY2" s="43"/>
      <c r="SRZ2" s="43"/>
      <c r="SSA2" s="43"/>
      <c r="SSB2" s="43"/>
      <c r="SSC2" s="43"/>
      <c r="SSD2" s="43"/>
      <c r="SSE2" s="43"/>
      <c r="SSF2" s="43"/>
      <c r="SSG2" s="43"/>
      <c r="SSH2" s="43"/>
      <c r="SSI2" s="43"/>
      <c r="SSJ2" s="43"/>
      <c r="SSK2" s="43"/>
      <c r="SSL2" s="43"/>
      <c r="SSM2" s="43"/>
      <c r="SSN2" s="43"/>
      <c r="SSO2" s="43"/>
      <c r="SSP2" s="43"/>
      <c r="SSQ2" s="43"/>
      <c r="SSR2" s="43"/>
      <c r="SSS2" s="43"/>
      <c r="SST2" s="43"/>
      <c r="SSU2" s="43"/>
      <c r="SSV2" s="43"/>
      <c r="SSW2" s="43"/>
      <c r="SSX2" s="43"/>
      <c r="SSY2" s="43"/>
      <c r="SSZ2" s="43"/>
      <c r="STA2" s="43"/>
      <c r="STB2" s="43"/>
      <c r="STC2" s="43"/>
      <c r="STD2" s="43"/>
      <c r="STE2" s="43"/>
      <c r="STF2" s="43"/>
      <c r="STG2" s="43"/>
      <c r="STH2" s="43"/>
      <c r="STI2" s="43"/>
      <c r="STJ2" s="43"/>
      <c r="STK2" s="43"/>
      <c r="STL2" s="43"/>
      <c r="STM2" s="43"/>
      <c r="STN2" s="43"/>
      <c r="STO2" s="43"/>
      <c r="STP2" s="43"/>
      <c r="STQ2" s="43"/>
      <c r="STR2" s="43"/>
      <c r="STS2" s="43"/>
      <c r="STT2" s="43"/>
      <c r="STU2" s="43"/>
      <c r="STV2" s="43"/>
      <c r="STW2" s="43"/>
      <c r="STX2" s="43"/>
      <c r="STY2" s="43"/>
      <c r="STZ2" s="43"/>
      <c r="SUA2" s="43"/>
      <c r="SUB2" s="43"/>
      <c r="SUC2" s="43"/>
      <c r="SUD2" s="43"/>
      <c r="SUE2" s="43"/>
      <c r="SUF2" s="43"/>
      <c r="SUG2" s="43"/>
      <c r="SUH2" s="43"/>
      <c r="SUI2" s="43"/>
      <c r="SUJ2" s="43"/>
      <c r="SUK2" s="43"/>
      <c r="SUL2" s="43"/>
      <c r="SUM2" s="43"/>
      <c r="SUN2" s="43"/>
      <c r="SUO2" s="43"/>
      <c r="SUP2" s="43"/>
      <c r="SUQ2" s="43"/>
      <c r="SUR2" s="43"/>
      <c r="SUS2" s="43"/>
      <c r="SUT2" s="43"/>
      <c r="SUU2" s="43"/>
      <c r="SUV2" s="43"/>
      <c r="SUW2" s="43"/>
      <c r="SUX2" s="43"/>
      <c r="SUY2" s="43"/>
      <c r="SUZ2" s="43"/>
      <c r="SVA2" s="43"/>
      <c r="SVB2" s="43"/>
      <c r="SVC2" s="43"/>
      <c r="SVD2" s="43"/>
      <c r="SVE2" s="43"/>
      <c r="SVF2" s="43"/>
      <c r="SVG2" s="43"/>
      <c r="SVH2" s="43"/>
      <c r="SVI2" s="43"/>
      <c r="SVJ2" s="43"/>
      <c r="SVK2" s="43"/>
      <c r="SVL2" s="43"/>
      <c r="SVM2" s="43"/>
      <c r="SVN2" s="43"/>
      <c r="SVO2" s="43"/>
      <c r="SVP2" s="43"/>
      <c r="SVQ2" s="43"/>
      <c r="SVR2" s="43"/>
      <c r="SVS2" s="43"/>
      <c r="SVT2" s="43"/>
      <c r="SVU2" s="43"/>
      <c r="SVV2" s="43"/>
      <c r="SVW2" s="43"/>
      <c r="SVX2" s="43"/>
      <c r="SVY2" s="43"/>
      <c r="SVZ2" s="43"/>
      <c r="SWA2" s="43"/>
      <c r="SWB2" s="43"/>
      <c r="SWC2" s="43"/>
      <c r="SWD2" s="43"/>
      <c r="SWE2" s="43"/>
      <c r="SWF2" s="43"/>
      <c r="SWG2" s="43"/>
      <c r="SWH2" s="43"/>
      <c r="SWI2" s="43"/>
      <c r="SWJ2" s="43"/>
      <c r="SWK2" s="43"/>
      <c r="SWL2" s="43"/>
      <c r="SWM2" s="43"/>
      <c r="SWN2" s="43"/>
      <c r="SWO2" s="43"/>
      <c r="SWP2" s="43"/>
      <c r="SWQ2" s="43"/>
      <c r="SWR2" s="43"/>
      <c r="SWS2" s="43"/>
      <c r="SWT2" s="43"/>
      <c r="SWU2" s="43"/>
      <c r="SWV2" s="43"/>
      <c r="SWW2" s="43"/>
      <c r="SWX2" s="43"/>
      <c r="SWY2" s="43"/>
      <c r="SWZ2" s="43"/>
      <c r="SXA2" s="43"/>
      <c r="SXB2" s="43"/>
      <c r="SXC2" s="43"/>
      <c r="SXD2" s="43"/>
      <c r="SXE2" s="43"/>
      <c r="SXF2" s="43"/>
      <c r="SXG2" s="43"/>
      <c r="SXH2" s="43"/>
      <c r="SXI2" s="43"/>
      <c r="SXJ2" s="43"/>
      <c r="SXK2" s="43"/>
      <c r="SXL2" s="43"/>
      <c r="SXM2" s="43"/>
      <c r="SXN2" s="43"/>
      <c r="SXO2" s="43"/>
      <c r="SXP2" s="43"/>
      <c r="SXQ2" s="43"/>
      <c r="SXR2" s="43"/>
      <c r="SXS2" s="43"/>
      <c r="SXT2" s="43"/>
      <c r="SXU2" s="43"/>
      <c r="SXV2" s="43"/>
      <c r="SXW2" s="43"/>
      <c r="SXX2" s="43"/>
      <c r="SXY2" s="43"/>
      <c r="SXZ2" s="43"/>
      <c r="SYA2" s="43"/>
      <c r="SYB2" s="43"/>
      <c r="SYC2" s="43"/>
      <c r="SYD2" s="43"/>
      <c r="SYE2" s="43"/>
      <c r="SYF2" s="43"/>
      <c r="SYG2" s="43"/>
      <c r="SYH2" s="43"/>
      <c r="SYI2" s="43"/>
      <c r="SYJ2" s="43"/>
      <c r="SYK2" s="43"/>
      <c r="SYL2" s="43"/>
      <c r="SYM2" s="43"/>
      <c r="SYN2" s="43"/>
      <c r="SYO2" s="43"/>
      <c r="SYP2" s="43"/>
      <c r="SYQ2" s="43"/>
      <c r="SYR2" s="43"/>
      <c r="SYS2" s="43"/>
      <c r="SYT2" s="43"/>
      <c r="SYU2" s="43"/>
      <c r="SYV2" s="43"/>
      <c r="SYW2" s="43"/>
      <c r="SYX2" s="43"/>
      <c r="SYY2" s="43"/>
      <c r="SYZ2" s="43"/>
      <c r="SZA2" s="43"/>
      <c r="SZB2" s="43"/>
      <c r="SZC2" s="43"/>
      <c r="SZD2" s="43"/>
      <c r="SZE2" s="43"/>
      <c r="SZF2" s="43"/>
      <c r="SZG2" s="43"/>
      <c r="SZH2" s="43"/>
      <c r="SZI2" s="43"/>
      <c r="SZJ2" s="43"/>
      <c r="SZK2" s="43"/>
      <c r="SZL2" s="43"/>
      <c r="SZM2" s="43"/>
      <c r="SZN2" s="43"/>
      <c r="SZO2" s="43"/>
      <c r="SZP2" s="43"/>
      <c r="SZQ2" s="43"/>
      <c r="SZR2" s="43"/>
      <c r="SZS2" s="43"/>
      <c r="SZT2" s="43"/>
      <c r="SZU2" s="43"/>
      <c r="SZV2" s="43"/>
      <c r="SZW2" s="43"/>
      <c r="SZX2" s="43"/>
      <c r="SZY2" s="43"/>
      <c r="SZZ2" s="43"/>
      <c r="TAA2" s="43"/>
      <c r="TAB2" s="43"/>
      <c r="TAC2" s="43"/>
      <c r="TAD2" s="43"/>
      <c r="TAE2" s="43"/>
      <c r="TAF2" s="43"/>
      <c r="TAG2" s="43"/>
      <c r="TAH2" s="43"/>
      <c r="TAI2" s="43"/>
      <c r="TAJ2" s="43"/>
      <c r="TAK2" s="43"/>
      <c r="TAL2" s="43"/>
      <c r="TAM2" s="43"/>
      <c r="TAN2" s="43"/>
      <c r="TAO2" s="43"/>
      <c r="TAP2" s="43"/>
      <c r="TAQ2" s="43"/>
      <c r="TAR2" s="43"/>
      <c r="TAS2" s="43"/>
      <c r="TAT2" s="43"/>
      <c r="TAU2" s="43"/>
      <c r="TAV2" s="43"/>
      <c r="TAW2" s="43"/>
      <c r="TAX2" s="43"/>
      <c r="TAY2" s="43"/>
      <c r="TAZ2" s="43"/>
      <c r="TBA2" s="43"/>
      <c r="TBB2" s="43"/>
      <c r="TBC2" s="43"/>
      <c r="TBD2" s="43"/>
      <c r="TBE2" s="43"/>
      <c r="TBF2" s="43"/>
      <c r="TBG2" s="43"/>
      <c r="TBH2" s="43"/>
      <c r="TBI2" s="43"/>
      <c r="TBJ2" s="43"/>
      <c r="TBK2" s="43"/>
      <c r="TBL2" s="43"/>
      <c r="TBM2" s="43"/>
      <c r="TBN2" s="43"/>
      <c r="TBO2" s="43"/>
      <c r="TBP2" s="43"/>
      <c r="TBQ2" s="43"/>
      <c r="TBR2" s="43"/>
      <c r="TBS2" s="43"/>
      <c r="TBT2" s="43"/>
      <c r="TBU2" s="43"/>
      <c r="TBV2" s="43"/>
      <c r="TBW2" s="43"/>
      <c r="TBX2" s="43"/>
      <c r="TBY2" s="43"/>
      <c r="TBZ2" s="43"/>
      <c r="TCA2" s="43"/>
      <c r="TCB2" s="43"/>
      <c r="TCC2" s="43"/>
      <c r="TCD2" s="43"/>
      <c r="TCE2" s="43"/>
      <c r="TCF2" s="43"/>
      <c r="TCG2" s="43"/>
      <c r="TCH2" s="43"/>
      <c r="TCI2" s="43"/>
      <c r="TCJ2" s="43"/>
      <c r="TCK2" s="43"/>
      <c r="TCL2" s="43"/>
      <c r="TCM2" s="43"/>
      <c r="TCN2" s="43"/>
      <c r="TCO2" s="43"/>
      <c r="TCP2" s="43"/>
      <c r="TCQ2" s="43"/>
      <c r="TCR2" s="43"/>
      <c r="TCS2" s="43"/>
      <c r="TCT2" s="43"/>
      <c r="TCU2" s="43"/>
      <c r="TCV2" s="43"/>
      <c r="TCW2" s="43"/>
      <c r="TCX2" s="43"/>
      <c r="TCY2" s="43"/>
      <c r="TCZ2" s="43"/>
      <c r="TDA2" s="43"/>
      <c r="TDB2" s="43"/>
      <c r="TDC2" s="43"/>
      <c r="TDD2" s="43"/>
      <c r="TDE2" s="43"/>
      <c r="TDF2" s="43"/>
      <c r="TDG2" s="43"/>
      <c r="TDH2" s="43"/>
      <c r="TDI2" s="43"/>
      <c r="TDJ2" s="43"/>
      <c r="TDK2" s="43"/>
      <c r="TDL2" s="43"/>
      <c r="TDM2" s="43"/>
      <c r="TDN2" s="43"/>
      <c r="TDO2" s="43"/>
      <c r="TDP2" s="43"/>
      <c r="TDQ2" s="43"/>
      <c r="TDR2" s="43"/>
      <c r="TDS2" s="43"/>
      <c r="TDT2" s="43"/>
      <c r="TDU2" s="43"/>
      <c r="TDV2" s="43"/>
      <c r="TDW2" s="43"/>
      <c r="TDX2" s="43"/>
      <c r="TDY2" s="43"/>
      <c r="TDZ2" s="43"/>
      <c r="TEA2" s="43"/>
      <c r="TEB2" s="43"/>
      <c r="TEC2" s="43"/>
      <c r="TED2" s="43"/>
      <c r="TEE2" s="43"/>
      <c r="TEF2" s="43"/>
      <c r="TEG2" s="43"/>
      <c r="TEH2" s="43"/>
      <c r="TEI2" s="43"/>
      <c r="TEJ2" s="43"/>
      <c r="TEK2" s="43"/>
      <c r="TEL2" s="43"/>
      <c r="TEM2" s="43"/>
      <c r="TEN2" s="43"/>
      <c r="TEO2" s="43"/>
      <c r="TEP2" s="43"/>
      <c r="TEQ2" s="43"/>
      <c r="TER2" s="43"/>
      <c r="TES2" s="43"/>
      <c r="TET2" s="43"/>
      <c r="TEU2" s="43"/>
      <c r="TEV2" s="43"/>
      <c r="TEW2" s="43"/>
      <c r="TEX2" s="43"/>
      <c r="TEY2" s="43"/>
      <c r="TEZ2" s="43"/>
      <c r="TFA2" s="43"/>
      <c r="TFB2" s="43"/>
      <c r="TFC2" s="43"/>
      <c r="TFD2" s="43"/>
      <c r="TFE2" s="43"/>
      <c r="TFF2" s="43"/>
      <c r="TFG2" s="43"/>
      <c r="TFH2" s="43"/>
      <c r="TFI2" s="43"/>
      <c r="TFJ2" s="43"/>
      <c r="TFK2" s="43"/>
      <c r="TFL2" s="43"/>
      <c r="TFM2" s="43"/>
      <c r="TFN2" s="43"/>
      <c r="TFO2" s="43"/>
      <c r="TFP2" s="43"/>
      <c r="TFQ2" s="43"/>
      <c r="TFR2" s="43"/>
      <c r="TFS2" s="43"/>
      <c r="TFT2" s="43"/>
      <c r="TFU2" s="43"/>
      <c r="TFV2" s="43"/>
      <c r="TFW2" s="43"/>
      <c r="TFX2" s="43"/>
      <c r="TFY2" s="43"/>
      <c r="TFZ2" s="43"/>
      <c r="TGA2" s="43"/>
      <c r="TGB2" s="43"/>
      <c r="TGC2" s="43"/>
      <c r="TGD2" s="43"/>
      <c r="TGE2" s="43"/>
      <c r="TGF2" s="43"/>
      <c r="TGG2" s="43"/>
      <c r="TGH2" s="43"/>
      <c r="TGI2" s="43"/>
      <c r="TGJ2" s="43"/>
      <c r="TGK2" s="43"/>
      <c r="TGL2" s="43"/>
      <c r="TGM2" s="43"/>
      <c r="TGN2" s="43"/>
      <c r="TGO2" s="43"/>
      <c r="TGP2" s="43"/>
      <c r="TGQ2" s="43"/>
      <c r="TGR2" s="43"/>
      <c r="TGS2" s="43"/>
      <c r="TGT2" s="43"/>
      <c r="TGU2" s="43"/>
      <c r="TGV2" s="43"/>
      <c r="TGW2" s="43"/>
      <c r="TGX2" s="43"/>
      <c r="TGY2" s="43"/>
      <c r="TGZ2" s="43"/>
      <c r="THA2" s="43"/>
      <c r="THB2" s="43"/>
      <c r="THC2" s="43"/>
      <c r="THD2" s="43"/>
      <c r="THE2" s="43"/>
      <c r="THF2" s="43"/>
      <c r="THG2" s="43"/>
      <c r="THH2" s="43"/>
      <c r="THI2" s="43"/>
      <c r="THJ2" s="43"/>
      <c r="THK2" s="43"/>
      <c r="THL2" s="43"/>
      <c r="THM2" s="43"/>
      <c r="THN2" s="43"/>
      <c r="THO2" s="43"/>
      <c r="THP2" s="43"/>
      <c r="THQ2" s="43"/>
      <c r="THR2" s="43"/>
      <c r="THS2" s="43"/>
      <c r="THT2" s="43"/>
      <c r="THU2" s="43"/>
      <c r="THV2" s="43"/>
      <c r="THW2" s="43"/>
      <c r="THX2" s="43"/>
      <c r="THY2" s="43"/>
      <c r="THZ2" s="43"/>
      <c r="TIA2" s="43"/>
      <c r="TIB2" s="43"/>
      <c r="TIC2" s="43"/>
      <c r="TID2" s="43"/>
      <c r="TIE2" s="43"/>
      <c r="TIF2" s="43"/>
      <c r="TIG2" s="43"/>
      <c r="TIH2" s="43"/>
      <c r="TII2" s="43"/>
      <c r="TIJ2" s="43"/>
      <c r="TIK2" s="43"/>
      <c r="TIL2" s="43"/>
      <c r="TIM2" s="43"/>
      <c r="TIN2" s="43"/>
      <c r="TIO2" s="43"/>
      <c r="TIP2" s="43"/>
      <c r="TIQ2" s="43"/>
      <c r="TIR2" s="43"/>
      <c r="TIS2" s="43"/>
      <c r="TIT2" s="43"/>
      <c r="TIU2" s="43"/>
      <c r="TIV2" s="43"/>
      <c r="TIW2" s="43"/>
      <c r="TIX2" s="43"/>
      <c r="TIY2" s="43"/>
      <c r="TIZ2" s="43"/>
      <c r="TJA2" s="43"/>
      <c r="TJB2" s="43"/>
      <c r="TJC2" s="43"/>
      <c r="TJD2" s="43"/>
      <c r="TJE2" s="43"/>
      <c r="TJF2" s="43"/>
      <c r="TJG2" s="43"/>
      <c r="TJH2" s="43"/>
      <c r="TJI2" s="43"/>
      <c r="TJJ2" s="43"/>
      <c r="TJK2" s="43"/>
      <c r="TJL2" s="43"/>
      <c r="TJM2" s="43"/>
      <c r="TJN2" s="43"/>
      <c r="TJO2" s="43"/>
      <c r="TJP2" s="43"/>
      <c r="TJQ2" s="43"/>
      <c r="TJR2" s="43"/>
      <c r="TJS2" s="43"/>
      <c r="TJT2" s="43"/>
      <c r="TJU2" s="43"/>
      <c r="TJV2" s="43"/>
      <c r="TJW2" s="43"/>
      <c r="TJX2" s="43"/>
      <c r="TJY2" s="43"/>
      <c r="TJZ2" s="43"/>
      <c r="TKA2" s="43"/>
      <c r="TKB2" s="43"/>
      <c r="TKC2" s="43"/>
      <c r="TKD2" s="43"/>
      <c r="TKE2" s="43"/>
      <c r="TKF2" s="43"/>
      <c r="TKG2" s="43"/>
      <c r="TKH2" s="43"/>
      <c r="TKI2" s="43"/>
      <c r="TKJ2" s="43"/>
      <c r="TKK2" s="43"/>
      <c r="TKL2" s="43"/>
      <c r="TKM2" s="43"/>
      <c r="TKN2" s="43"/>
      <c r="TKO2" s="43"/>
      <c r="TKP2" s="43"/>
      <c r="TKQ2" s="43"/>
      <c r="TKR2" s="43"/>
      <c r="TKS2" s="43"/>
      <c r="TKT2" s="43"/>
      <c r="TKU2" s="43"/>
      <c r="TKV2" s="43"/>
      <c r="TKW2" s="43"/>
      <c r="TKX2" s="43"/>
      <c r="TKY2" s="43"/>
      <c r="TKZ2" s="43"/>
      <c r="TLA2" s="43"/>
      <c r="TLB2" s="43"/>
      <c r="TLC2" s="43"/>
      <c r="TLD2" s="43"/>
      <c r="TLE2" s="43"/>
      <c r="TLF2" s="43"/>
      <c r="TLG2" s="43"/>
      <c r="TLH2" s="43"/>
      <c r="TLI2" s="43"/>
      <c r="TLJ2" s="43"/>
      <c r="TLK2" s="43"/>
      <c r="TLL2" s="43"/>
      <c r="TLM2" s="43"/>
      <c r="TLN2" s="43"/>
      <c r="TLO2" s="43"/>
      <c r="TLP2" s="43"/>
      <c r="TLQ2" s="43"/>
      <c r="TLR2" s="43"/>
      <c r="TLS2" s="43"/>
      <c r="TLT2" s="43"/>
      <c r="TLU2" s="43"/>
      <c r="TLV2" s="43"/>
      <c r="TLW2" s="43"/>
      <c r="TLX2" s="43"/>
      <c r="TLY2" s="43"/>
      <c r="TLZ2" s="43"/>
      <c r="TMA2" s="43"/>
      <c r="TMB2" s="43"/>
      <c r="TMC2" s="43"/>
      <c r="TMD2" s="43"/>
      <c r="TME2" s="43"/>
      <c r="TMF2" s="43"/>
      <c r="TMG2" s="43"/>
      <c r="TMH2" s="43"/>
      <c r="TMI2" s="43"/>
      <c r="TMJ2" s="43"/>
      <c r="TMK2" s="43"/>
      <c r="TML2" s="43"/>
      <c r="TMM2" s="43"/>
      <c r="TMN2" s="43"/>
      <c r="TMO2" s="43"/>
      <c r="TMP2" s="43"/>
      <c r="TMQ2" s="43"/>
      <c r="TMR2" s="43"/>
      <c r="TMS2" s="43"/>
      <c r="TMT2" s="43"/>
      <c r="TMU2" s="43"/>
      <c r="TMV2" s="43"/>
      <c r="TMW2" s="43"/>
      <c r="TMX2" s="43"/>
      <c r="TMY2" s="43"/>
      <c r="TMZ2" s="43"/>
      <c r="TNA2" s="43"/>
      <c r="TNB2" s="43"/>
      <c r="TNC2" s="43"/>
      <c r="TND2" s="43"/>
      <c r="TNE2" s="43"/>
      <c r="TNF2" s="43"/>
      <c r="TNG2" s="43"/>
      <c r="TNH2" s="43"/>
      <c r="TNI2" s="43"/>
      <c r="TNJ2" s="43"/>
      <c r="TNK2" s="43"/>
      <c r="TNL2" s="43"/>
      <c r="TNM2" s="43"/>
      <c r="TNN2" s="43"/>
      <c r="TNO2" s="43"/>
      <c r="TNP2" s="43"/>
      <c r="TNQ2" s="43"/>
      <c r="TNR2" s="43"/>
      <c r="TNS2" s="43"/>
      <c r="TNT2" s="43"/>
      <c r="TNU2" s="43"/>
      <c r="TNV2" s="43"/>
      <c r="TNW2" s="43"/>
      <c r="TNX2" s="43"/>
      <c r="TNY2" s="43"/>
      <c r="TNZ2" s="43"/>
      <c r="TOA2" s="43"/>
      <c r="TOB2" s="43"/>
      <c r="TOC2" s="43"/>
      <c r="TOD2" s="43"/>
      <c r="TOE2" s="43"/>
      <c r="TOF2" s="43"/>
      <c r="TOG2" s="43"/>
      <c r="TOH2" s="43"/>
      <c r="TOI2" s="43"/>
      <c r="TOJ2" s="43"/>
      <c r="TOK2" s="43"/>
      <c r="TOL2" s="43"/>
      <c r="TOM2" s="43"/>
      <c r="TON2" s="43"/>
      <c r="TOO2" s="43"/>
      <c r="TOP2" s="43"/>
      <c r="TOQ2" s="43"/>
      <c r="TOR2" s="43"/>
      <c r="TOS2" s="43"/>
      <c r="TOT2" s="43"/>
      <c r="TOU2" s="43"/>
      <c r="TOV2" s="43"/>
      <c r="TOW2" s="43"/>
      <c r="TOX2" s="43"/>
      <c r="TOY2" s="43"/>
      <c r="TOZ2" s="43"/>
      <c r="TPA2" s="43"/>
      <c r="TPB2" s="43"/>
      <c r="TPC2" s="43"/>
      <c r="TPD2" s="43"/>
      <c r="TPE2" s="43"/>
      <c r="TPF2" s="43"/>
      <c r="TPG2" s="43"/>
      <c r="TPH2" s="43"/>
      <c r="TPI2" s="43"/>
      <c r="TPJ2" s="43"/>
      <c r="TPK2" s="43"/>
      <c r="TPL2" s="43"/>
      <c r="TPM2" s="43"/>
      <c r="TPN2" s="43"/>
      <c r="TPO2" s="43"/>
      <c r="TPP2" s="43"/>
      <c r="TPQ2" s="43"/>
      <c r="TPR2" s="43"/>
      <c r="TPS2" s="43"/>
      <c r="TPT2" s="43"/>
      <c r="TPU2" s="43"/>
      <c r="TPV2" s="43"/>
      <c r="TPW2" s="43"/>
      <c r="TPX2" s="43"/>
      <c r="TPY2" s="43"/>
      <c r="TPZ2" s="43"/>
      <c r="TQA2" s="43"/>
      <c r="TQB2" s="43"/>
      <c r="TQC2" s="43"/>
      <c r="TQD2" s="43"/>
      <c r="TQE2" s="43"/>
      <c r="TQF2" s="43"/>
      <c r="TQG2" s="43"/>
      <c r="TQH2" s="43"/>
      <c r="TQI2" s="43"/>
      <c r="TQJ2" s="43"/>
      <c r="TQK2" s="43"/>
      <c r="TQL2" s="43"/>
      <c r="TQM2" s="43"/>
      <c r="TQN2" s="43"/>
      <c r="TQO2" s="43"/>
      <c r="TQP2" s="43"/>
      <c r="TQQ2" s="43"/>
      <c r="TQR2" s="43"/>
      <c r="TQS2" s="43"/>
      <c r="TQT2" s="43"/>
      <c r="TQU2" s="43"/>
      <c r="TQV2" s="43"/>
      <c r="TQW2" s="43"/>
      <c r="TQX2" s="43"/>
      <c r="TQY2" s="43"/>
      <c r="TQZ2" s="43"/>
      <c r="TRA2" s="43"/>
      <c r="TRB2" s="43"/>
      <c r="TRC2" s="43"/>
      <c r="TRD2" s="43"/>
      <c r="TRE2" s="43"/>
      <c r="TRF2" s="43"/>
      <c r="TRG2" s="43"/>
      <c r="TRH2" s="43"/>
      <c r="TRI2" s="43"/>
      <c r="TRJ2" s="43"/>
      <c r="TRK2" s="43"/>
      <c r="TRL2" s="43"/>
      <c r="TRM2" s="43"/>
      <c r="TRN2" s="43"/>
      <c r="TRO2" s="43"/>
      <c r="TRP2" s="43"/>
      <c r="TRQ2" s="43"/>
      <c r="TRR2" s="43"/>
      <c r="TRS2" s="43"/>
      <c r="TRT2" s="43"/>
      <c r="TRU2" s="43"/>
      <c r="TRV2" s="43"/>
      <c r="TRW2" s="43"/>
      <c r="TRX2" s="43"/>
      <c r="TRY2" s="43"/>
      <c r="TRZ2" s="43"/>
      <c r="TSA2" s="43"/>
      <c r="TSB2" s="43"/>
      <c r="TSC2" s="43"/>
      <c r="TSD2" s="43"/>
      <c r="TSE2" s="43"/>
      <c r="TSF2" s="43"/>
      <c r="TSG2" s="43"/>
      <c r="TSH2" s="43"/>
      <c r="TSI2" s="43"/>
      <c r="TSJ2" s="43"/>
      <c r="TSK2" s="43"/>
      <c r="TSL2" s="43"/>
      <c r="TSM2" s="43"/>
      <c r="TSN2" s="43"/>
      <c r="TSO2" s="43"/>
      <c r="TSP2" s="43"/>
      <c r="TSQ2" s="43"/>
      <c r="TSR2" s="43"/>
      <c r="TSS2" s="43"/>
      <c r="TST2" s="43"/>
      <c r="TSU2" s="43"/>
      <c r="TSV2" s="43"/>
      <c r="TSW2" s="43"/>
      <c r="TSX2" s="43"/>
      <c r="TSY2" s="43"/>
      <c r="TSZ2" s="43"/>
      <c r="TTA2" s="43"/>
      <c r="TTB2" s="43"/>
      <c r="TTC2" s="43"/>
      <c r="TTD2" s="43"/>
      <c r="TTE2" s="43"/>
      <c r="TTF2" s="43"/>
      <c r="TTG2" s="43"/>
      <c r="TTH2" s="43"/>
      <c r="TTI2" s="43"/>
      <c r="TTJ2" s="43"/>
      <c r="TTK2" s="43"/>
      <c r="TTL2" s="43"/>
      <c r="TTM2" s="43"/>
      <c r="TTN2" s="43"/>
      <c r="TTO2" s="43"/>
      <c r="TTP2" s="43"/>
      <c r="TTQ2" s="43"/>
      <c r="TTR2" s="43"/>
      <c r="TTS2" s="43"/>
      <c r="TTT2" s="43"/>
      <c r="TTU2" s="43"/>
      <c r="TTV2" s="43"/>
      <c r="TTW2" s="43"/>
      <c r="TTX2" s="43"/>
      <c r="TTY2" s="43"/>
      <c r="TTZ2" s="43"/>
      <c r="TUA2" s="43"/>
      <c r="TUB2" s="43"/>
      <c r="TUC2" s="43"/>
      <c r="TUD2" s="43"/>
      <c r="TUE2" s="43"/>
      <c r="TUF2" s="43"/>
      <c r="TUG2" s="43"/>
      <c r="TUH2" s="43"/>
      <c r="TUI2" s="43"/>
      <c r="TUJ2" s="43"/>
      <c r="TUK2" s="43"/>
      <c r="TUL2" s="43"/>
      <c r="TUM2" s="43"/>
      <c r="TUN2" s="43"/>
      <c r="TUO2" s="43"/>
      <c r="TUP2" s="43"/>
      <c r="TUQ2" s="43"/>
      <c r="TUR2" s="43"/>
      <c r="TUS2" s="43"/>
      <c r="TUT2" s="43"/>
      <c r="TUU2" s="43"/>
      <c r="TUV2" s="43"/>
      <c r="TUW2" s="43"/>
      <c r="TUX2" s="43"/>
      <c r="TUY2" s="43"/>
      <c r="TUZ2" s="43"/>
      <c r="TVA2" s="43"/>
      <c r="TVB2" s="43"/>
      <c r="TVC2" s="43"/>
      <c r="TVD2" s="43"/>
      <c r="TVE2" s="43"/>
      <c r="TVF2" s="43"/>
      <c r="TVG2" s="43"/>
      <c r="TVH2" s="43"/>
      <c r="TVI2" s="43"/>
      <c r="TVJ2" s="43"/>
      <c r="TVK2" s="43"/>
      <c r="TVL2" s="43"/>
      <c r="TVM2" s="43"/>
      <c r="TVN2" s="43"/>
      <c r="TVO2" s="43"/>
      <c r="TVP2" s="43"/>
      <c r="TVQ2" s="43"/>
      <c r="TVR2" s="43"/>
      <c r="TVS2" s="43"/>
      <c r="TVT2" s="43"/>
      <c r="TVU2" s="43"/>
      <c r="TVV2" s="43"/>
      <c r="TVW2" s="43"/>
      <c r="TVX2" s="43"/>
      <c r="TVY2" s="43"/>
      <c r="TVZ2" s="43"/>
      <c r="TWA2" s="43"/>
      <c r="TWB2" s="43"/>
      <c r="TWC2" s="43"/>
      <c r="TWD2" s="43"/>
      <c r="TWE2" s="43"/>
      <c r="TWF2" s="43"/>
      <c r="TWG2" s="43"/>
      <c r="TWH2" s="43"/>
      <c r="TWI2" s="43"/>
      <c r="TWJ2" s="43"/>
      <c r="TWK2" s="43"/>
      <c r="TWL2" s="43"/>
      <c r="TWM2" s="43"/>
      <c r="TWN2" s="43"/>
      <c r="TWO2" s="43"/>
      <c r="TWP2" s="43"/>
      <c r="TWQ2" s="43"/>
      <c r="TWR2" s="43"/>
      <c r="TWS2" s="43"/>
      <c r="TWT2" s="43"/>
      <c r="TWU2" s="43"/>
      <c r="TWV2" s="43"/>
      <c r="TWW2" s="43"/>
      <c r="TWX2" s="43"/>
      <c r="TWY2" s="43"/>
      <c r="TWZ2" s="43"/>
      <c r="TXA2" s="43"/>
      <c r="TXB2" s="43"/>
      <c r="TXC2" s="43"/>
      <c r="TXD2" s="43"/>
      <c r="TXE2" s="43"/>
      <c r="TXF2" s="43"/>
      <c r="TXG2" s="43"/>
      <c r="TXH2" s="43"/>
      <c r="TXI2" s="43"/>
      <c r="TXJ2" s="43"/>
      <c r="TXK2" s="43"/>
      <c r="TXL2" s="43"/>
      <c r="TXM2" s="43"/>
      <c r="TXN2" s="43"/>
      <c r="TXO2" s="43"/>
      <c r="TXP2" s="43"/>
      <c r="TXQ2" s="43"/>
      <c r="TXR2" s="43"/>
      <c r="TXS2" s="43"/>
      <c r="TXT2" s="43"/>
      <c r="TXU2" s="43"/>
      <c r="TXV2" s="43"/>
      <c r="TXW2" s="43"/>
      <c r="TXX2" s="43"/>
      <c r="TXY2" s="43"/>
      <c r="TXZ2" s="43"/>
      <c r="TYA2" s="43"/>
      <c r="TYB2" s="43"/>
      <c r="TYC2" s="43"/>
      <c r="TYD2" s="43"/>
      <c r="TYE2" s="43"/>
      <c r="TYF2" s="43"/>
      <c r="TYG2" s="43"/>
      <c r="TYH2" s="43"/>
      <c r="TYI2" s="43"/>
      <c r="TYJ2" s="43"/>
      <c r="TYK2" s="43"/>
      <c r="TYL2" s="43"/>
      <c r="TYM2" s="43"/>
      <c r="TYN2" s="43"/>
      <c r="TYO2" s="43"/>
      <c r="TYP2" s="43"/>
      <c r="TYQ2" s="43"/>
      <c r="TYR2" s="43"/>
      <c r="TYS2" s="43"/>
      <c r="TYT2" s="43"/>
      <c r="TYU2" s="43"/>
      <c r="TYV2" s="43"/>
      <c r="TYW2" s="43"/>
      <c r="TYX2" s="43"/>
      <c r="TYY2" s="43"/>
      <c r="TYZ2" s="43"/>
      <c r="TZA2" s="43"/>
      <c r="TZB2" s="43"/>
      <c r="TZC2" s="43"/>
      <c r="TZD2" s="43"/>
      <c r="TZE2" s="43"/>
      <c r="TZF2" s="43"/>
      <c r="TZG2" s="43"/>
      <c r="TZH2" s="43"/>
      <c r="TZI2" s="43"/>
      <c r="TZJ2" s="43"/>
      <c r="TZK2" s="43"/>
      <c r="TZL2" s="43"/>
      <c r="TZM2" s="43"/>
      <c r="TZN2" s="43"/>
      <c r="TZO2" s="43"/>
      <c r="TZP2" s="43"/>
      <c r="TZQ2" s="43"/>
      <c r="TZR2" s="43"/>
      <c r="TZS2" s="43"/>
      <c r="TZT2" s="43"/>
      <c r="TZU2" s="43"/>
      <c r="TZV2" s="43"/>
      <c r="TZW2" s="43"/>
      <c r="TZX2" s="43"/>
      <c r="TZY2" s="43"/>
      <c r="TZZ2" s="43"/>
      <c r="UAA2" s="43"/>
      <c r="UAB2" s="43"/>
      <c r="UAC2" s="43"/>
      <c r="UAD2" s="43"/>
      <c r="UAE2" s="43"/>
      <c r="UAF2" s="43"/>
      <c r="UAG2" s="43"/>
      <c r="UAH2" s="43"/>
      <c r="UAI2" s="43"/>
      <c r="UAJ2" s="43"/>
      <c r="UAK2" s="43"/>
      <c r="UAL2" s="43"/>
      <c r="UAM2" s="43"/>
      <c r="UAN2" s="43"/>
      <c r="UAO2" s="43"/>
      <c r="UAP2" s="43"/>
      <c r="UAQ2" s="43"/>
      <c r="UAR2" s="43"/>
      <c r="UAS2" s="43"/>
      <c r="UAT2" s="43"/>
      <c r="UAU2" s="43"/>
      <c r="UAV2" s="43"/>
      <c r="UAW2" s="43"/>
      <c r="UAX2" s="43"/>
      <c r="UAY2" s="43"/>
      <c r="UAZ2" s="43"/>
      <c r="UBA2" s="43"/>
      <c r="UBB2" s="43"/>
      <c r="UBC2" s="43"/>
      <c r="UBD2" s="43"/>
      <c r="UBE2" s="43"/>
      <c r="UBF2" s="43"/>
      <c r="UBG2" s="43"/>
      <c r="UBH2" s="43"/>
      <c r="UBI2" s="43"/>
      <c r="UBJ2" s="43"/>
      <c r="UBK2" s="43"/>
      <c r="UBL2" s="43"/>
      <c r="UBM2" s="43"/>
      <c r="UBN2" s="43"/>
      <c r="UBO2" s="43"/>
      <c r="UBP2" s="43"/>
      <c r="UBQ2" s="43"/>
      <c r="UBR2" s="43"/>
      <c r="UBS2" s="43"/>
      <c r="UBT2" s="43"/>
      <c r="UBU2" s="43"/>
      <c r="UBV2" s="43"/>
      <c r="UBW2" s="43"/>
      <c r="UBX2" s="43"/>
      <c r="UBY2" s="43"/>
      <c r="UBZ2" s="43"/>
      <c r="UCA2" s="43"/>
      <c r="UCB2" s="43"/>
      <c r="UCC2" s="43"/>
      <c r="UCD2" s="43"/>
      <c r="UCE2" s="43"/>
      <c r="UCF2" s="43"/>
      <c r="UCG2" s="43"/>
      <c r="UCH2" s="43"/>
      <c r="UCI2" s="43"/>
      <c r="UCJ2" s="43"/>
      <c r="UCK2" s="43"/>
      <c r="UCL2" s="43"/>
      <c r="UCM2" s="43"/>
      <c r="UCN2" s="43"/>
      <c r="UCO2" s="43"/>
      <c r="UCP2" s="43"/>
      <c r="UCQ2" s="43"/>
      <c r="UCR2" s="43"/>
      <c r="UCS2" s="43"/>
      <c r="UCT2" s="43"/>
      <c r="UCU2" s="43"/>
      <c r="UCV2" s="43"/>
      <c r="UCW2" s="43"/>
      <c r="UCX2" s="43"/>
      <c r="UCY2" s="43"/>
      <c r="UCZ2" s="43"/>
      <c r="UDA2" s="43"/>
      <c r="UDB2" s="43"/>
      <c r="UDC2" s="43"/>
      <c r="UDD2" s="43"/>
      <c r="UDE2" s="43"/>
      <c r="UDF2" s="43"/>
      <c r="UDG2" s="43"/>
      <c r="UDH2" s="43"/>
      <c r="UDI2" s="43"/>
      <c r="UDJ2" s="43"/>
      <c r="UDK2" s="43"/>
      <c r="UDL2" s="43"/>
      <c r="UDM2" s="43"/>
      <c r="UDN2" s="43"/>
      <c r="UDO2" s="43"/>
      <c r="UDP2" s="43"/>
      <c r="UDQ2" s="43"/>
      <c r="UDR2" s="43"/>
      <c r="UDS2" s="43"/>
      <c r="UDT2" s="43"/>
      <c r="UDU2" s="43"/>
      <c r="UDV2" s="43"/>
      <c r="UDW2" s="43"/>
      <c r="UDX2" s="43"/>
      <c r="UDY2" s="43"/>
      <c r="UDZ2" s="43"/>
      <c r="UEA2" s="43"/>
      <c r="UEB2" s="43"/>
      <c r="UEC2" s="43"/>
      <c r="UED2" s="43"/>
      <c r="UEE2" s="43"/>
      <c r="UEF2" s="43"/>
      <c r="UEG2" s="43"/>
      <c r="UEH2" s="43"/>
      <c r="UEI2" s="43"/>
      <c r="UEJ2" s="43"/>
      <c r="UEK2" s="43"/>
      <c r="UEL2" s="43"/>
      <c r="UEM2" s="43"/>
      <c r="UEN2" s="43"/>
      <c r="UEO2" s="43"/>
      <c r="UEP2" s="43"/>
      <c r="UEQ2" s="43"/>
      <c r="UER2" s="43"/>
      <c r="UES2" s="43"/>
      <c r="UET2" s="43"/>
      <c r="UEU2" s="43"/>
      <c r="UEV2" s="43"/>
      <c r="UEW2" s="43"/>
      <c r="UEX2" s="43"/>
      <c r="UEY2" s="43"/>
      <c r="UEZ2" s="43"/>
      <c r="UFA2" s="43"/>
      <c r="UFB2" s="43"/>
      <c r="UFC2" s="43"/>
      <c r="UFD2" s="43"/>
      <c r="UFE2" s="43"/>
      <c r="UFF2" s="43"/>
      <c r="UFG2" s="43"/>
      <c r="UFH2" s="43"/>
      <c r="UFI2" s="43"/>
      <c r="UFJ2" s="43"/>
      <c r="UFK2" s="43"/>
      <c r="UFL2" s="43"/>
      <c r="UFM2" s="43"/>
      <c r="UFN2" s="43"/>
      <c r="UFO2" s="43"/>
      <c r="UFP2" s="43"/>
      <c r="UFQ2" s="43"/>
      <c r="UFR2" s="43"/>
      <c r="UFS2" s="43"/>
      <c r="UFT2" s="43"/>
      <c r="UFU2" s="43"/>
      <c r="UFV2" s="43"/>
      <c r="UFW2" s="43"/>
      <c r="UFX2" s="43"/>
      <c r="UFY2" s="43"/>
      <c r="UFZ2" s="43"/>
      <c r="UGA2" s="43"/>
      <c r="UGB2" s="43"/>
      <c r="UGC2" s="43"/>
      <c r="UGD2" s="43"/>
      <c r="UGE2" s="43"/>
      <c r="UGF2" s="43"/>
      <c r="UGG2" s="43"/>
      <c r="UGH2" s="43"/>
      <c r="UGI2" s="43"/>
      <c r="UGJ2" s="43"/>
      <c r="UGK2" s="43"/>
      <c r="UGL2" s="43"/>
      <c r="UGM2" s="43"/>
      <c r="UGN2" s="43"/>
      <c r="UGO2" s="43"/>
      <c r="UGP2" s="43"/>
      <c r="UGQ2" s="43"/>
      <c r="UGR2" s="43"/>
      <c r="UGS2" s="43"/>
      <c r="UGT2" s="43"/>
      <c r="UGU2" s="43"/>
      <c r="UGV2" s="43"/>
      <c r="UGW2" s="43"/>
      <c r="UGX2" s="43"/>
      <c r="UGY2" s="43"/>
      <c r="UGZ2" s="43"/>
      <c r="UHA2" s="43"/>
      <c r="UHB2" s="43"/>
      <c r="UHC2" s="43"/>
      <c r="UHD2" s="43"/>
      <c r="UHE2" s="43"/>
      <c r="UHF2" s="43"/>
      <c r="UHG2" s="43"/>
      <c r="UHH2" s="43"/>
      <c r="UHI2" s="43"/>
      <c r="UHJ2" s="43"/>
      <c r="UHK2" s="43"/>
      <c r="UHL2" s="43"/>
      <c r="UHM2" s="43"/>
      <c r="UHN2" s="43"/>
      <c r="UHO2" s="43"/>
      <c r="UHP2" s="43"/>
      <c r="UHQ2" s="43"/>
      <c r="UHR2" s="43"/>
      <c r="UHS2" s="43"/>
      <c r="UHT2" s="43"/>
      <c r="UHU2" s="43"/>
      <c r="UHV2" s="43"/>
      <c r="UHW2" s="43"/>
      <c r="UHX2" s="43"/>
      <c r="UHY2" s="43"/>
      <c r="UHZ2" s="43"/>
      <c r="UIA2" s="43"/>
      <c r="UIB2" s="43"/>
      <c r="UIC2" s="43"/>
      <c r="UID2" s="43"/>
      <c r="UIE2" s="43"/>
      <c r="UIF2" s="43"/>
      <c r="UIG2" s="43"/>
      <c r="UIH2" s="43"/>
      <c r="UII2" s="43"/>
      <c r="UIJ2" s="43"/>
      <c r="UIK2" s="43"/>
      <c r="UIL2" s="43"/>
      <c r="UIM2" s="43"/>
      <c r="UIN2" s="43"/>
      <c r="UIO2" s="43"/>
      <c r="UIP2" s="43"/>
      <c r="UIQ2" s="43"/>
      <c r="UIR2" s="43"/>
      <c r="UIS2" s="43"/>
      <c r="UIT2" s="43"/>
      <c r="UIU2" s="43"/>
      <c r="UIV2" s="43"/>
      <c r="UIW2" s="43"/>
      <c r="UIX2" s="43"/>
      <c r="UIY2" s="43"/>
      <c r="UIZ2" s="43"/>
      <c r="UJA2" s="43"/>
      <c r="UJB2" s="43"/>
      <c r="UJC2" s="43"/>
      <c r="UJD2" s="43"/>
      <c r="UJE2" s="43"/>
      <c r="UJF2" s="43"/>
      <c r="UJG2" s="43"/>
      <c r="UJH2" s="43"/>
      <c r="UJI2" s="43"/>
      <c r="UJJ2" s="43"/>
      <c r="UJK2" s="43"/>
      <c r="UJL2" s="43"/>
      <c r="UJM2" s="43"/>
      <c r="UJN2" s="43"/>
      <c r="UJO2" s="43"/>
      <c r="UJP2" s="43"/>
      <c r="UJQ2" s="43"/>
      <c r="UJR2" s="43"/>
      <c r="UJS2" s="43"/>
      <c r="UJT2" s="43"/>
      <c r="UJU2" s="43"/>
      <c r="UJV2" s="43"/>
      <c r="UJW2" s="43"/>
      <c r="UJX2" s="43"/>
      <c r="UJY2" s="43"/>
      <c r="UJZ2" s="43"/>
      <c r="UKA2" s="43"/>
      <c r="UKB2" s="43"/>
      <c r="UKC2" s="43"/>
      <c r="UKD2" s="43"/>
      <c r="UKE2" s="43"/>
      <c r="UKF2" s="43"/>
      <c r="UKG2" s="43"/>
      <c r="UKH2" s="43"/>
      <c r="UKI2" s="43"/>
      <c r="UKJ2" s="43"/>
      <c r="UKK2" s="43"/>
      <c r="UKL2" s="43"/>
      <c r="UKM2" s="43"/>
      <c r="UKN2" s="43"/>
      <c r="UKO2" s="43"/>
      <c r="UKP2" s="43"/>
      <c r="UKQ2" s="43"/>
      <c r="UKR2" s="43"/>
      <c r="UKS2" s="43"/>
      <c r="UKT2" s="43"/>
      <c r="UKU2" s="43"/>
      <c r="UKV2" s="43"/>
      <c r="UKW2" s="43"/>
      <c r="UKX2" s="43"/>
      <c r="UKY2" s="43"/>
      <c r="UKZ2" s="43"/>
      <c r="ULA2" s="43"/>
      <c r="ULB2" s="43"/>
      <c r="ULC2" s="43"/>
      <c r="ULD2" s="43"/>
      <c r="ULE2" s="43"/>
      <c r="ULF2" s="43"/>
      <c r="ULG2" s="43"/>
      <c r="ULH2" s="43"/>
      <c r="ULI2" s="43"/>
      <c r="ULJ2" s="43"/>
      <c r="ULK2" s="43"/>
      <c r="ULL2" s="43"/>
      <c r="ULM2" s="43"/>
      <c r="ULN2" s="43"/>
      <c r="ULO2" s="43"/>
      <c r="ULP2" s="43"/>
      <c r="ULQ2" s="43"/>
      <c r="ULR2" s="43"/>
      <c r="ULS2" s="43"/>
      <c r="ULT2" s="43"/>
      <c r="ULU2" s="43"/>
      <c r="ULV2" s="43"/>
      <c r="ULW2" s="43"/>
      <c r="ULX2" s="43"/>
      <c r="ULY2" s="43"/>
      <c r="ULZ2" s="43"/>
      <c r="UMA2" s="43"/>
      <c r="UMB2" s="43"/>
      <c r="UMC2" s="43"/>
      <c r="UMD2" s="43"/>
      <c r="UME2" s="43"/>
      <c r="UMF2" s="43"/>
      <c r="UMG2" s="43"/>
      <c r="UMH2" s="43"/>
      <c r="UMI2" s="43"/>
      <c r="UMJ2" s="43"/>
      <c r="UMK2" s="43"/>
      <c r="UML2" s="43"/>
      <c r="UMM2" s="43"/>
      <c r="UMN2" s="43"/>
      <c r="UMO2" s="43"/>
      <c r="UMP2" s="43"/>
      <c r="UMQ2" s="43"/>
      <c r="UMR2" s="43"/>
      <c r="UMS2" s="43"/>
      <c r="UMT2" s="43"/>
      <c r="UMU2" s="43"/>
      <c r="UMV2" s="43"/>
      <c r="UMW2" s="43"/>
      <c r="UMX2" s="43"/>
      <c r="UMY2" s="43"/>
      <c r="UMZ2" s="43"/>
      <c r="UNA2" s="43"/>
      <c r="UNB2" s="43"/>
      <c r="UNC2" s="43"/>
      <c r="UND2" s="43"/>
      <c r="UNE2" s="43"/>
      <c r="UNF2" s="43"/>
      <c r="UNG2" s="43"/>
      <c r="UNH2" s="43"/>
      <c r="UNI2" s="43"/>
      <c r="UNJ2" s="43"/>
      <c r="UNK2" s="43"/>
      <c r="UNL2" s="43"/>
      <c r="UNM2" s="43"/>
      <c r="UNN2" s="43"/>
      <c r="UNO2" s="43"/>
      <c r="UNP2" s="43"/>
      <c r="UNQ2" s="43"/>
      <c r="UNR2" s="43"/>
      <c r="UNS2" s="43"/>
      <c r="UNT2" s="43"/>
      <c r="UNU2" s="43"/>
      <c r="UNV2" s="43"/>
      <c r="UNW2" s="43"/>
      <c r="UNX2" s="43"/>
      <c r="UNY2" s="43"/>
      <c r="UNZ2" s="43"/>
      <c r="UOA2" s="43"/>
      <c r="UOB2" s="43"/>
      <c r="UOC2" s="43"/>
      <c r="UOD2" s="43"/>
      <c r="UOE2" s="43"/>
      <c r="UOF2" s="43"/>
      <c r="UOG2" s="43"/>
      <c r="UOH2" s="43"/>
      <c r="UOI2" s="43"/>
      <c r="UOJ2" s="43"/>
      <c r="UOK2" s="43"/>
      <c r="UOL2" s="43"/>
      <c r="UOM2" s="43"/>
      <c r="UON2" s="43"/>
      <c r="UOO2" s="43"/>
      <c r="UOP2" s="43"/>
      <c r="UOQ2" s="43"/>
      <c r="UOR2" s="43"/>
      <c r="UOS2" s="43"/>
      <c r="UOT2" s="43"/>
      <c r="UOU2" s="43"/>
      <c r="UOV2" s="43"/>
      <c r="UOW2" s="43"/>
      <c r="UOX2" s="43"/>
      <c r="UOY2" s="43"/>
      <c r="UOZ2" s="43"/>
      <c r="UPA2" s="43"/>
      <c r="UPB2" s="43"/>
      <c r="UPC2" s="43"/>
      <c r="UPD2" s="43"/>
      <c r="UPE2" s="43"/>
      <c r="UPF2" s="43"/>
      <c r="UPG2" s="43"/>
      <c r="UPH2" s="43"/>
      <c r="UPI2" s="43"/>
      <c r="UPJ2" s="43"/>
      <c r="UPK2" s="43"/>
      <c r="UPL2" s="43"/>
      <c r="UPM2" s="43"/>
      <c r="UPN2" s="43"/>
      <c r="UPO2" s="43"/>
      <c r="UPP2" s="43"/>
      <c r="UPQ2" s="43"/>
      <c r="UPR2" s="43"/>
      <c r="UPS2" s="43"/>
      <c r="UPT2" s="43"/>
      <c r="UPU2" s="43"/>
      <c r="UPV2" s="43"/>
      <c r="UPW2" s="43"/>
      <c r="UPX2" s="43"/>
      <c r="UPY2" s="43"/>
      <c r="UPZ2" s="43"/>
      <c r="UQA2" s="43"/>
      <c r="UQB2" s="43"/>
      <c r="UQC2" s="43"/>
      <c r="UQD2" s="43"/>
      <c r="UQE2" s="43"/>
      <c r="UQF2" s="43"/>
      <c r="UQG2" s="43"/>
      <c r="UQH2" s="43"/>
      <c r="UQI2" s="43"/>
      <c r="UQJ2" s="43"/>
      <c r="UQK2" s="43"/>
      <c r="UQL2" s="43"/>
      <c r="UQM2" s="43"/>
      <c r="UQN2" s="43"/>
      <c r="UQO2" s="43"/>
      <c r="UQP2" s="43"/>
      <c r="UQQ2" s="43"/>
      <c r="UQR2" s="43"/>
      <c r="UQS2" s="43"/>
      <c r="UQT2" s="43"/>
      <c r="UQU2" s="43"/>
      <c r="UQV2" s="43"/>
      <c r="UQW2" s="43"/>
      <c r="UQX2" s="43"/>
      <c r="UQY2" s="43"/>
      <c r="UQZ2" s="43"/>
      <c r="URA2" s="43"/>
      <c r="URB2" s="43"/>
      <c r="URC2" s="43"/>
      <c r="URD2" s="43"/>
      <c r="URE2" s="43"/>
      <c r="URF2" s="43"/>
      <c r="URG2" s="43"/>
      <c r="URH2" s="43"/>
      <c r="URI2" s="43"/>
      <c r="URJ2" s="43"/>
      <c r="URK2" s="43"/>
      <c r="URL2" s="43"/>
      <c r="URM2" s="43"/>
      <c r="URN2" s="43"/>
      <c r="URO2" s="43"/>
      <c r="URP2" s="43"/>
      <c r="URQ2" s="43"/>
      <c r="URR2" s="43"/>
      <c r="URS2" s="43"/>
      <c r="URT2" s="43"/>
      <c r="URU2" s="43"/>
      <c r="URV2" s="43"/>
      <c r="URW2" s="43"/>
      <c r="URX2" s="43"/>
      <c r="URY2" s="43"/>
      <c r="URZ2" s="43"/>
      <c r="USA2" s="43"/>
      <c r="USB2" s="43"/>
      <c r="USC2" s="43"/>
      <c r="USD2" s="43"/>
      <c r="USE2" s="43"/>
      <c r="USF2" s="43"/>
      <c r="USG2" s="43"/>
      <c r="USH2" s="43"/>
      <c r="USI2" s="43"/>
      <c r="USJ2" s="43"/>
      <c r="USK2" s="43"/>
      <c r="USL2" s="43"/>
      <c r="USM2" s="43"/>
      <c r="USN2" s="43"/>
      <c r="USO2" s="43"/>
      <c r="USP2" s="43"/>
      <c r="USQ2" s="43"/>
      <c r="USR2" s="43"/>
      <c r="USS2" s="43"/>
      <c r="UST2" s="43"/>
      <c r="USU2" s="43"/>
      <c r="USV2" s="43"/>
      <c r="USW2" s="43"/>
      <c r="USX2" s="43"/>
      <c r="USY2" s="43"/>
      <c r="USZ2" s="43"/>
      <c r="UTA2" s="43"/>
      <c r="UTB2" s="43"/>
      <c r="UTC2" s="43"/>
      <c r="UTD2" s="43"/>
      <c r="UTE2" s="43"/>
      <c r="UTF2" s="43"/>
      <c r="UTG2" s="43"/>
      <c r="UTH2" s="43"/>
      <c r="UTI2" s="43"/>
      <c r="UTJ2" s="43"/>
      <c r="UTK2" s="43"/>
      <c r="UTL2" s="43"/>
      <c r="UTM2" s="43"/>
      <c r="UTN2" s="43"/>
      <c r="UTO2" s="43"/>
      <c r="UTP2" s="43"/>
      <c r="UTQ2" s="43"/>
      <c r="UTR2" s="43"/>
      <c r="UTS2" s="43"/>
      <c r="UTT2" s="43"/>
      <c r="UTU2" s="43"/>
      <c r="UTV2" s="43"/>
      <c r="UTW2" s="43"/>
      <c r="UTX2" s="43"/>
      <c r="UTY2" s="43"/>
      <c r="UTZ2" s="43"/>
      <c r="UUA2" s="43"/>
      <c r="UUB2" s="43"/>
      <c r="UUC2" s="43"/>
      <c r="UUD2" s="43"/>
      <c r="UUE2" s="43"/>
      <c r="UUF2" s="43"/>
      <c r="UUG2" s="43"/>
      <c r="UUH2" s="43"/>
      <c r="UUI2" s="43"/>
      <c r="UUJ2" s="43"/>
      <c r="UUK2" s="43"/>
      <c r="UUL2" s="43"/>
      <c r="UUM2" s="43"/>
      <c r="UUN2" s="43"/>
      <c r="UUO2" s="43"/>
      <c r="UUP2" s="43"/>
      <c r="UUQ2" s="43"/>
      <c r="UUR2" s="43"/>
      <c r="UUS2" s="43"/>
      <c r="UUT2" s="43"/>
      <c r="UUU2" s="43"/>
      <c r="UUV2" s="43"/>
      <c r="UUW2" s="43"/>
      <c r="UUX2" s="43"/>
      <c r="UUY2" s="43"/>
      <c r="UUZ2" s="43"/>
      <c r="UVA2" s="43"/>
      <c r="UVB2" s="43"/>
      <c r="UVC2" s="43"/>
      <c r="UVD2" s="43"/>
      <c r="UVE2" s="43"/>
      <c r="UVF2" s="43"/>
      <c r="UVG2" s="43"/>
      <c r="UVH2" s="43"/>
      <c r="UVI2" s="43"/>
      <c r="UVJ2" s="43"/>
      <c r="UVK2" s="43"/>
      <c r="UVL2" s="43"/>
      <c r="UVM2" s="43"/>
      <c r="UVN2" s="43"/>
      <c r="UVO2" s="43"/>
      <c r="UVP2" s="43"/>
      <c r="UVQ2" s="43"/>
      <c r="UVR2" s="43"/>
      <c r="UVS2" s="43"/>
      <c r="UVT2" s="43"/>
      <c r="UVU2" s="43"/>
      <c r="UVV2" s="43"/>
      <c r="UVW2" s="43"/>
      <c r="UVX2" s="43"/>
      <c r="UVY2" s="43"/>
      <c r="UVZ2" s="43"/>
      <c r="UWA2" s="43"/>
      <c r="UWB2" s="43"/>
      <c r="UWC2" s="43"/>
      <c r="UWD2" s="43"/>
      <c r="UWE2" s="43"/>
      <c r="UWF2" s="43"/>
      <c r="UWG2" s="43"/>
      <c r="UWH2" s="43"/>
      <c r="UWI2" s="43"/>
      <c r="UWJ2" s="43"/>
      <c r="UWK2" s="43"/>
      <c r="UWL2" s="43"/>
      <c r="UWM2" s="43"/>
      <c r="UWN2" s="43"/>
      <c r="UWO2" s="43"/>
      <c r="UWP2" s="43"/>
      <c r="UWQ2" s="43"/>
      <c r="UWR2" s="43"/>
      <c r="UWS2" s="43"/>
      <c r="UWT2" s="43"/>
      <c r="UWU2" s="43"/>
      <c r="UWV2" s="43"/>
      <c r="UWW2" s="43"/>
      <c r="UWX2" s="43"/>
      <c r="UWY2" s="43"/>
      <c r="UWZ2" s="43"/>
      <c r="UXA2" s="43"/>
      <c r="UXB2" s="43"/>
      <c r="UXC2" s="43"/>
      <c r="UXD2" s="43"/>
      <c r="UXE2" s="43"/>
      <c r="UXF2" s="43"/>
      <c r="UXG2" s="43"/>
      <c r="UXH2" s="43"/>
      <c r="UXI2" s="43"/>
      <c r="UXJ2" s="43"/>
      <c r="UXK2" s="43"/>
      <c r="UXL2" s="43"/>
      <c r="UXM2" s="43"/>
      <c r="UXN2" s="43"/>
      <c r="UXO2" s="43"/>
      <c r="UXP2" s="43"/>
      <c r="UXQ2" s="43"/>
      <c r="UXR2" s="43"/>
      <c r="UXS2" s="43"/>
      <c r="UXT2" s="43"/>
      <c r="UXU2" s="43"/>
      <c r="UXV2" s="43"/>
      <c r="UXW2" s="43"/>
      <c r="UXX2" s="43"/>
      <c r="UXY2" s="43"/>
      <c r="UXZ2" s="43"/>
      <c r="UYA2" s="43"/>
      <c r="UYB2" s="43"/>
      <c r="UYC2" s="43"/>
      <c r="UYD2" s="43"/>
      <c r="UYE2" s="43"/>
      <c r="UYF2" s="43"/>
      <c r="UYG2" s="43"/>
      <c r="UYH2" s="43"/>
      <c r="UYI2" s="43"/>
      <c r="UYJ2" s="43"/>
      <c r="UYK2" s="43"/>
      <c r="UYL2" s="43"/>
      <c r="UYM2" s="43"/>
      <c r="UYN2" s="43"/>
      <c r="UYO2" s="43"/>
      <c r="UYP2" s="43"/>
      <c r="UYQ2" s="43"/>
      <c r="UYR2" s="43"/>
      <c r="UYS2" s="43"/>
      <c r="UYT2" s="43"/>
      <c r="UYU2" s="43"/>
      <c r="UYV2" s="43"/>
      <c r="UYW2" s="43"/>
      <c r="UYX2" s="43"/>
      <c r="UYY2" s="43"/>
      <c r="UYZ2" s="43"/>
      <c r="UZA2" s="43"/>
      <c r="UZB2" s="43"/>
      <c r="UZC2" s="43"/>
      <c r="UZD2" s="43"/>
      <c r="UZE2" s="43"/>
      <c r="UZF2" s="43"/>
      <c r="UZG2" s="43"/>
      <c r="UZH2" s="43"/>
      <c r="UZI2" s="43"/>
      <c r="UZJ2" s="43"/>
      <c r="UZK2" s="43"/>
      <c r="UZL2" s="43"/>
      <c r="UZM2" s="43"/>
      <c r="UZN2" s="43"/>
      <c r="UZO2" s="43"/>
      <c r="UZP2" s="43"/>
      <c r="UZQ2" s="43"/>
      <c r="UZR2" s="43"/>
      <c r="UZS2" s="43"/>
      <c r="UZT2" s="43"/>
      <c r="UZU2" s="43"/>
      <c r="UZV2" s="43"/>
      <c r="UZW2" s="43"/>
      <c r="UZX2" s="43"/>
      <c r="UZY2" s="43"/>
      <c r="UZZ2" s="43"/>
      <c r="VAA2" s="43"/>
      <c r="VAB2" s="43"/>
      <c r="VAC2" s="43"/>
      <c r="VAD2" s="43"/>
      <c r="VAE2" s="43"/>
      <c r="VAF2" s="43"/>
      <c r="VAG2" s="43"/>
      <c r="VAH2" s="43"/>
      <c r="VAI2" s="43"/>
      <c r="VAJ2" s="43"/>
      <c r="VAK2" s="43"/>
      <c r="VAL2" s="43"/>
      <c r="VAM2" s="43"/>
      <c r="VAN2" s="43"/>
      <c r="VAO2" s="43"/>
      <c r="VAP2" s="43"/>
      <c r="VAQ2" s="43"/>
      <c r="VAR2" s="43"/>
      <c r="VAS2" s="43"/>
      <c r="VAT2" s="43"/>
      <c r="VAU2" s="43"/>
      <c r="VAV2" s="43"/>
      <c r="VAW2" s="43"/>
      <c r="VAX2" s="43"/>
      <c r="VAY2" s="43"/>
      <c r="VAZ2" s="43"/>
      <c r="VBA2" s="43"/>
      <c r="VBB2" s="43"/>
      <c r="VBC2" s="43"/>
      <c r="VBD2" s="43"/>
      <c r="VBE2" s="43"/>
      <c r="VBF2" s="43"/>
      <c r="VBG2" s="43"/>
      <c r="VBH2" s="43"/>
      <c r="VBI2" s="43"/>
      <c r="VBJ2" s="43"/>
      <c r="VBK2" s="43"/>
      <c r="VBL2" s="43"/>
      <c r="VBM2" s="43"/>
      <c r="VBN2" s="43"/>
      <c r="VBO2" s="43"/>
      <c r="VBP2" s="43"/>
      <c r="VBQ2" s="43"/>
      <c r="VBR2" s="43"/>
      <c r="VBS2" s="43"/>
      <c r="VBT2" s="43"/>
      <c r="VBU2" s="43"/>
      <c r="VBV2" s="43"/>
      <c r="VBW2" s="43"/>
      <c r="VBX2" s="43"/>
      <c r="VBY2" s="43"/>
      <c r="VBZ2" s="43"/>
      <c r="VCA2" s="43"/>
      <c r="VCB2" s="43"/>
      <c r="VCC2" s="43"/>
      <c r="VCD2" s="43"/>
      <c r="VCE2" s="43"/>
      <c r="VCF2" s="43"/>
      <c r="VCG2" s="43"/>
      <c r="VCH2" s="43"/>
      <c r="VCI2" s="43"/>
      <c r="VCJ2" s="43"/>
      <c r="VCK2" s="43"/>
      <c r="VCL2" s="43"/>
      <c r="VCM2" s="43"/>
      <c r="VCN2" s="43"/>
      <c r="VCO2" s="43"/>
      <c r="VCP2" s="43"/>
      <c r="VCQ2" s="43"/>
      <c r="VCR2" s="43"/>
      <c r="VCS2" s="43"/>
      <c r="VCT2" s="43"/>
      <c r="VCU2" s="43"/>
      <c r="VCV2" s="43"/>
      <c r="VCW2" s="43"/>
      <c r="VCX2" s="43"/>
      <c r="VCY2" s="43"/>
      <c r="VCZ2" s="43"/>
      <c r="VDA2" s="43"/>
      <c r="VDB2" s="43"/>
      <c r="VDC2" s="43"/>
      <c r="VDD2" s="43"/>
      <c r="VDE2" s="43"/>
      <c r="VDF2" s="43"/>
      <c r="VDG2" s="43"/>
      <c r="VDH2" s="43"/>
      <c r="VDI2" s="43"/>
      <c r="VDJ2" s="43"/>
      <c r="VDK2" s="43"/>
      <c r="VDL2" s="43"/>
      <c r="VDM2" s="43"/>
      <c r="VDN2" s="43"/>
      <c r="VDO2" s="43"/>
      <c r="VDP2" s="43"/>
      <c r="VDQ2" s="43"/>
      <c r="VDR2" s="43"/>
      <c r="VDS2" s="43"/>
      <c r="VDT2" s="43"/>
      <c r="VDU2" s="43"/>
      <c r="VDV2" s="43"/>
      <c r="VDW2" s="43"/>
      <c r="VDX2" s="43"/>
      <c r="VDY2" s="43"/>
      <c r="VDZ2" s="43"/>
      <c r="VEA2" s="43"/>
      <c r="VEB2" s="43"/>
      <c r="VEC2" s="43"/>
      <c r="VED2" s="43"/>
      <c r="VEE2" s="43"/>
      <c r="VEF2" s="43"/>
      <c r="VEG2" s="43"/>
      <c r="VEH2" s="43"/>
      <c r="VEI2" s="43"/>
      <c r="VEJ2" s="43"/>
      <c r="VEK2" s="43"/>
      <c r="VEL2" s="43"/>
      <c r="VEM2" s="43"/>
      <c r="VEN2" s="43"/>
      <c r="VEO2" s="43"/>
      <c r="VEP2" s="43"/>
      <c r="VEQ2" s="43"/>
      <c r="VER2" s="43"/>
      <c r="VES2" s="43"/>
      <c r="VET2" s="43"/>
      <c r="VEU2" s="43"/>
      <c r="VEV2" s="43"/>
      <c r="VEW2" s="43"/>
      <c r="VEX2" s="43"/>
      <c r="VEY2" s="43"/>
      <c r="VEZ2" s="43"/>
      <c r="VFA2" s="43"/>
      <c r="VFB2" s="43"/>
      <c r="VFC2" s="43"/>
      <c r="VFD2" s="43"/>
      <c r="VFE2" s="43"/>
      <c r="VFF2" s="43"/>
      <c r="VFG2" s="43"/>
      <c r="VFH2" s="43"/>
      <c r="VFI2" s="43"/>
      <c r="VFJ2" s="43"/>
      <c r="VFK2" s="43"/>
      <c r="VFL2" s="43"/>
      <c r="VFM2" s="43"/>
      <c r="VFN2" s="43"/>
      <c r="VFO2" s="43"/>
      <c r="VFP2" s="43"/>
      <c r="VFQ2" s="43"/>
      <c r="VFR2" s="43"/>
      <c r="VFS2" s="43"/>
      <c r="VFT2" s="43"/>
      <c r="VFU2" s="43"/>
      <c r="VFV2" s="43"/>
      <c r="VFW2" s="43"/>
      <c r="VFX2" s="43"/>
      <c r="VFY2" s="43"/>
      <c r="VFZ2" s="43"/>
      <c r="VGA2" s="43"/>
      <c r="VGB2" s="43"/>
      <c r="VGC2" s="43"/>
      <c r="VGD2" s="43"/>
      <c r="VGE2" s="43"/>
      <c r="VGF2" s="43"/>
      <c r="VGG2" s="43"/>
      <c r="VGH2" s="43"/>
      <c r="VGI2" s="43"/>
      <c r="VGJ2" s="43"/>
      <c r="VGK2" s="43"/>
      <c r="VGL2" s="43"/>
      <c r="VGM2" s="43"/>
      <c r="VGN2" s="43"/>
      <c r="VGO2" s="43"/>
      <c r="VGP2" s="43"/>
      <c r="VGQ2" s="43"/>
      <c r="VGR2" s="43"/>
      <c r="VGS2" s="43"/>
      <c r="VGT2" s="43"/>
      <c r="VGU2" s="43"/>
      <c r="VGV2" s="43"/>
      <c r="VGW2" s="43"/>
      <c r="VGX2" s="43"/>
      <c r="VGY2" s="43"/>
      <c r="VGZ2" s="43"/>
      <c r="VHA2" s="43"/>
      <c r="VHB2" s="43"/>
      <c r="VHC2" s="43"/>
      <c r="VHD2" s="43"/>
      <c r="VHE2" s="43"/>
      <c r="VHF2" s="43"/>
      <c r="VHG2" s="43"/>
      <c r="VHH2" s="43"/>
      <c r="VHI2" s="43"/>
      <c r="VHJ2" s="43"/>
      <c r="VHK2" s="43"/>
      <c r="VHL2" s="43"/>
      <c r="VHM2" s="43"/>
      <c r="VHN2" s="43"/>
      <c r="VHO2" s="43"/>
      <c r="VHP2" s="43"/>
      <c r="VHQ2" s="43"/>
      <c r="VHR2" s="43"/>
      <c r="VHS2" s="43"/>
      <c r="VHT2" s="43"/>
      <c r="VHU2" s="43"/>
      <c r="VHV2" s="43"/>
      <c r="VHW2" s="43"/>
      <c r="VHX2" s="43"/>
      <c r="VHY2" s="43"/>
      <c r="VHZ2" s="43"/>
      <c r="VIA2" s="43"/>
      <c r="VIB2" s="43"/>
      <c r="VIC2" s="43"/>
      <c r="VID2" s="43"/>
      <c r="VIE2" s="43"/>
      <c r="VIF2" s="43"/>
      <c r="VIG2" s="43"/>
      <c r="VIH2" s="43"/>
      <c r="VII2" s="43"/>
      <c r="VIJ2" s="43"/>
      <c r="VIK2" s="43"/>
      <c r="VIL2" s="43"/>
      <c r="VIM2" s="43"/>
      <c r="VIN2" s="43"/>
      <c r="VIO2" s="43"/>
      <c r="VIP2" s="43"/>
      <c r="VIQ2" s="43"/>
      <c r="VIR2" s="43"/>
      <c r="VIS2" s="43"/>
      <c r="VIT2" s="43"/>
      <c r="VIU2" s="43"/>
      <c r="VIV2" s="43"/>
      <c r="VIW2" s="43"/>
      <c r="VIX2" s="43"/>
      <c r="VIY2" s="43"/>
      <c r="VIZ2" s="43"/>
      <c r="VJA2" s="43"/>
      <c r="VJB2" s="43"/>
      <c r="VJC2" s="43"/>
      <c r="VJD2" s="43"/>
      <c r="VJE2" s="43"/>
      <c r="VJF2" s="43"/>
      <c r="VJG2" s="43"/>
      <c r="VJH2" s="43"/>
      <c r="VJI2" s="43"/>
      <c r="VJJ2" s="43"/>
      <c r="VJK2" s="43"/>
      <c r="VJL2" s="43"/>
      <c r="VJM2" s="43"/>
      <c r="VJN2" s="43"/>
      <c r="VJO2" s="43"/>
      <c r="VJP2" s="43"/>
      <c r="VJQ2" s="43"/>
      <c r="VJR2" s="43"/>
      <c r="VJS2" s="43"/>
      <c r="VJT2" s="43"/>
      <c r="VJU2" s="43"/>
      <c r="VJV2" s="43"/>
      <c r="VJW2" s="43"/>
      <c r="VJX2" s="43"/>
      <c r="VJY2" s="43"/>
      <c r="VJZ2" s="43"/>
      <c r="VKA2" s="43"/>
      <c r="VKB2" s="43"/>
      <c r="VKC2" s="43"/>
      <c r="VKD2" s="43"/>
      <c r="VKE2" s="43"/>
      <c r="VKF2" s="43"/>
      <c r="VKG2" s="43"/>
      <c r="VKH2" s="43"/>
      <c r="VKI2" s="43"/>
      <c r="VKJ2" s="43"/>
      <c r="VKK2" s="43"/>
      <c r="VKL2" s="43"/>
      <c r="VKM2" s="43"/>
      <c r="VKN2" s="43"/>
      <c r="VKO2" s="43"/>
      <c r="VKP2" s="43"/>
      <c r="VKQ2" s="43"/>
      <c r="VKR2" s="43"/>
      <c r="VKS2" s="43"/>
      <c r="VKT2" s="43"/>
      <c r="VKU2" s="43"/>
      <c r="VKV2" s="43"/>
      <c r="VKW2" s="43"/>
      <c r="VKX2" s="43"/>
      <c r="VKY2" s="43"/>
      <c r="VKZ2" s="43"/>
      <c r="VLA2" s="43"/>
      <c r="VLB2" s="43"/>
      <c r="VLC2" s="43"/>
      <c r="VLD2" s="43"/>
      <c r="VLE2" s="43"/>
      <c r="VLF2" s="43"/>
      <c r="VLG2" s="43"/>
      <c r="VLH2" s="43"/>
      <c r="VLI2" s="43"/>
      <c r="VLJ2" s="43"/>
      <c r="VLK2" s="43"/>
      <c r="VLL2" s="43"/>
      <c r="VLM2" s="43"/>
      <c r="VLN2" s="43"/>
      <c r="VLO2" s="43"/>
      <c r="VLP2" s="43"/>
      <c r="VLQ2" s="43"/>
      <c r="VLR2" s="43"/>
      <c r="VLS2" s="43"/>
      <c r="VLT2" s="43"/>
      <c r="VLU2" s="43"/>
      <c r="VLV2" s="43"/>
      <c r="VLW2" s="43"/>
      <c r="VLX2" s="43"/>
      <c r="VLY2" s="43"/>
      <c r="VLZ2" s="43"/>
      <c r="VMA2" s="43"/>
      <c r="VMB2" s="43"/>
      <c r="VMC2" s="43"/>
      <c r="VMD2" s="43"/>
      <c r="VME2" s="43"/>
      <c r="VMF2" s="43"/>
      <c r="VMG2" s="43"/>
      <c r="VMH2" s="43"/>
      <c r="VMI2" s="43"/>
      <c r="VMJ2" s="43"/>
      <c r="VMK2" s="43"/>
      <c r="VML2" s="43"/>
      <c r="VMM2" s="43"/>
      <c r="VMN2" s="43"/>
      <c r="VMO2" s="43"/>
      <c r="VMP2" s="43"/>
      <c r="VMQ2" s="43"/>
      <c r="VMR2" s="43"/>
      <c r="VMS2" s="43"/>
      <c r="VMT2" s="43"/>
      <c r="VMU2" s="43"/>
      <c r="VMV2" s="43"/>
      <c r="VMW2" s="43"/>
      <c r="VMX2" s="43"/>
      <c r="VMY2" s="43"/>
      <c r="VMZ2" s="43"/>
      <c r="VNA2" s="43"/>
      <c r="VNB2" s="43"/>
      <c r="VNC2" s="43"/>
      <c r="VND2" s="43"/>
      <c r="VNE2" s="43"/>
      <c r="VNF2" s="43"/>
      <c r="VNG2" s="43"/>
      <c r="VNH2" s="43"/>
      <c r="VNI2" s="43"/>
      <c r="VNJ2" s="43"/>
      <c r="VNK2" s="43"/>
      <c r="VNL2" s="43"/>
      <c r="VNM2" s="43"/>
      <c r="VNN2" s="43"/>
      <c r="VNO2" s="43"/>
      <c r="VNP2" s="43"/>
      <c r="VNQ2" s="43"/>
      <c r="VNR2" s="43"/>
      <c r="VNS2" s="43"/>
      <c r="VNT2" s="43"/>
      <c r="VNU2" s="43"/>
      <c r="VNV2" s="43"/>
      <c r="VNW2" s="43"/>
      <c r="VNX2" s="43"/>
      <c r="VNY2" s="43"/>
      <c r="VNZ2" s="43"/>
      <c r="VOA2" s="43"/>
      <c r="VOB2" s="43"/>
      <c r="VOC2" s="43"/>
      <c r="VOD2" s="43"/>
      <c r="VOE2" s="43"/>
      <c r="VOF2" s="43"/>
      <c r="VOG2" s="43"/>
      <c r="VOH2" s="43"/>
      <c r="VOI2" s="43"/>
      <c r="VOJ2" s="43"/>
      <c r="VOK2" s="43"/>
      <c r="VOL2" s="43"/>
      <c r="VOM2" s="43"/>
      <c r="VON2" s="43"/>
      <c r="VOO2" s="43"/>
      <c r="VOP2" s="43"/>
      <c r="VOQ2" s="43"/>
      <c r="VOR2" s="43"/>
      <c r="VOS2" s="43"/>
      <c r="VOT2" s="43"/>
      <c r="VOU2" s="43"/>
      <c r="VOV2" s="43"/>
      <c r="VOW2" s="43"/>
      <c r="VOX2" s="43"/>
      <c r="VOY2" s="43"/>
      <c r="VOZ2" s="43"/>
      <c r="VPA2" s="43"/>
      <c r="VPB2" s="43"/>
      <c r="VPC2" s="43"/>
      <c r="VPD2" s="43"/>
      <c r="VPE2" s="43"/>
      <c r="VPF2" s="43"/>
      <c r="VPG2" s="43"/>
      <c r="VPH2" s="43"/>
      <c r="VPI2" s="43"/>
      <c r="VPJ2" s="43"/>
      <c r="VPK2" s="43"/>
      <c r="VPL2" s="43"/>
      <c r="VPM2" s="43"/>
      <c r="VPN2" s="43"/>
      <c r="VPO2" s="43"/>
      <c r="VPP2" s="43"/>
      <c r="VPQ2" s="43"/>
      <c r="VPR2" s="43"/>
      <c r="VPS2" s="43"/>
      <c r="VPT2" s="43"/>
      <c r="VPU2" s="43"/>
      <c r="VPV2" s="43"/>
      <c r="VPW2" s="43"/>
      <c r="VPX2" s="43"/>
      <c r="VPY2" s="43"/>
      <c r="VPZ2" s="43"/>
      <c r="VQA2" s="43"/>
      <c r="VQB2" s="43"/>
      <c r="VQC2" s="43"/>
      <c r="VQD2" s="43"/>
      <c r="VQE2" s="43"/>
      <c r="VQF2" s="43"/>
      <c r="VQG2" s="43"/>
      <c r="VQH2" s="43"/>
      <c r="VQI2" s="43"/>
      <c r="VQJ2" s="43"/>
      <c r="VQK2" s="43"/>
      <c r="VQL2" s="43"/>
      <c r="VQM2" s="43"/>
      <c r="VQN2" s="43"/>
      <c r="VQO2" s="43"/>
      <c r="VQP2" s="43"/>
      <c r="VQQ2" s="43"/>
      <c r="VQR2" s="43"/>
      <c r="VQS2" s="43"/>
      <c r="VQT2" s="43"/>
      <c r="VQU2" s="43"/>
      <c r="VQV2" s="43"/>
      <c r="VQW2" s="43"/>
      <c r="VQX2" s="43"/>
      <c r="VQY2" s="43"/>
      <c r="VQZ2" s="43"/>
      <c r="VRA2" s="43"/>
      <c r="VRB2" s="43"/>
      <c r="VRC2" s="43"/>
      <c r="VRD2" s="43"/>
      <c r="VRE2" s="43"/>
      <c r="VRF2" s="43"/>
      <c r="VRG2" s="43"/>
      <c r="VRH2" s="43"/>
      <c r="VRI2" s="43"/>
      <c r="VRJ2" s="43"/>
      <c r="VRK2" s="43"/>
      <c r="VRL2" s="43"/>
      <c r="VRM2" s="43"/>
      <c r="VRN2" s="43"/>
      <c r="VRO2" s="43"/>
      <c r="VRP2" s="43"/>
      <c r="VRQ2" s="43"/>
      <c r="VRR2" s="43"/>
      <c r="VRS2" s="43"/>
      <c r="VRT2" s="43"/>
      <c r="VRU2" s="43"/>
      <c r="VRV2" s="43"/>
      <c r="VRW2" s="43"/>
      <c r="VRX2" s="43"/>
      <c r="VRY2" s="43"/>
      <c r="VRZ2" s="43"/>
      <c r="VSA2" s="43"/>
      <c r="VSB2" s="43"/>
      <c r="VSC2" s="43"/>
      <c r="VSD2" s="43"/>
      <c r="VSE2" s="43"/>
      <c r="VSF2" s="43"/>
      <c r="VSG2" s="43"/>
      <c r="VSH2" s="43"/>
      <c r="VSI2" s="43"/>
      <c r="VSJ2" s="43"/>
      <c r="VSK2" s="43"/>
      <c r="VSL2" s="43"/>
      <c r="VSM2" s="43"/>
      <c r="VSN2" s="43"/>
      <c r="VSO2" s="43"/>
      <c r="VSP2" s="43"/>
      <c r="VSQ2" s="43"/>
      <c r="VSR2" s="43"/>
      <c r="VSS2" s="43"/>
      <c r="VST2" s="43"/>
      <c r="VSU2" s="43"/>
      <c r="VSV2" s="43"/>
      <c r="VSW2" s="43"/>
      <c r="VSX2" s="43"/>
      <c r="VSY2" s="43"/>
      <c r="VSZ2" s="43"/>
      <c r="VTA2" s="43"/>
      <c r="VTB2" s="43"/>
      <c r="VTC2" s="43"/>
      <c r="VTD2" s="43"/>
      <c r="VTE2" s="43"/>
      <c r="VTF2" s="43"/>
      <c r="VTG2" s="43"/>
      <c r="VTH2" s="43"/>
      <c r="VTI2" s="43"/>
      <c r="VTJ2" s="43"/>
      <c r="VTK2" s="43"/>
      <c r="VTL2" s="43"/>
      <c r="VTM2" s="43"/>
      <c r="VTN2" s="43"/>
      <c r="VTO2" s="43"/>
      <c r="VTP2" s="43"/>
      <c r="VTQ2" s="43"/>
      <c r="VTR2" s="43"/>
      <c r="VTS2" s="43"/>
      <c r="VTT2" s="43"/>
      <c r="VTU2" s="43"/>
      <c r="VTV2" s="43"/>
      <c r="VTW2" s="43"/>
      <c r="VTX2" s="43"/>
      <c r="VTY2" s="43"/>
      <c r="VTZ2" s="43"/>
      <c r="VUA2" s="43"/>
      <c r="VUB2" s="43"/>
      <c r="VUC2" s="43"/>
      <c r="VUD2" s="43"/>
      <c r="VUE2" s="43"/>
      <c r="VUF2" s="43"/>
      <c r="VUG2" s="43"/>
      <c r="VUH2" s="43"/>
      <c r="VUI2" s="43"/>
      <c r="VUJ2" s="43"/>
      <c r="VUK2" s="43"/>
      <c r="VUL2" s="43"/>
      <c r="VUM2" s="43"/>
      <c r="VUN2" s="43"/>
      <c r="VUO2" s="43"/>
      <c r="VUP2" s="43"/>
      <c r="VUQ2" s="43"/>
      <c r="VUR2" s="43"/>
      <c r="VUS2" s="43"/>
      <c r="VUT2" s="43"/>
      <c r="VUU2" s="43"/>
      <c r="VUV2" s="43"/>
      <c r="VUW2" s="43"/>
      <c r="VUX2" s="43"/>
      <c r="VUY2" s="43"/>
      <c r="VUZ2" s="43"/>
      <c r="VVA2" s="43"/>
      <c r="VVB2" s="43"/>
      <c r="VVC2" s="43"/>
      <c r="VVD2" s="43"/>
      <c r="VVE2" s="43"/>
      <c r="VVF2" s="43"/>
      <c r="VVG2" s="43"/>
      <c r="VVH2" s="43"/>
      <c r="VVI2" s="43"/>
      <c r="VVJ2" s="43"/>
      <c r="VVK2" s="43"/>
      <c r="VVL2" s="43"/>
      <c r="VVM2" s="43"/>
      <c r="VVN2" s="43"/>
      <c r="VVO2" s="43"/>
      <c r="VVP2" s="43"/>
      <c r="VVQ2" s="43"/>
      <c r="VVR2" s="43"/>
      <c r="VVS2" s="43"/>
      <c r="VVT2" s="43"/>
      <c r="VVU2" s="43"/>
      <c r="VVV2" s="43"/>
      <c r="VVW2" s="43"/>
      <c r="VVX2" s="43"/>
      <c r="VVY2" s="43"/>
      <c r="VVZ2" s="43"/>
      <c r="VWA2" s="43"/>
      <c r="VWB2" s="43"/>
      <c r="VWC2" s="43"/>
      <c r="VWD2" s="43"/>
      <c r="VWE2" s="43"/>
      <c r="VWF2" s="43"/>
      <c r="VWG2" s="43"/>
      <c r="VWH2" s="43"/>
      <c r="VWI2" s="43"/>
      <c r="VWJ2" s="43"/>
      <c r="VWK2" s="43"/>
      <c r="VWL2" s="43"/>
      <c r="VWM2" s="43"/>
      <c r="VWN2" s="43"/>
      <c r="VWO2" s="43"/>
      <c r="VWP2" s="43"/>
      <c r="VWQ2" s="43"/>
      <c r="VWR2" s="43"/>
      <c r="VWS2" s="43"/>
      <c r="VWT2" s="43"/>
      <c r="VWU2" s="43"/>
      <c r="VWV2" s="43"/>
      <c r="VWW2" s="43"/>
      <c r="VWX2" s="43"/>
      <c r="VWY2" s="43"/>
      <c r="VWZ2" s="43"/>
      <c r="VXA2" s="43"/>
      <c r="VXB2" s="43"/>
      <c r="VXC2" s="43"/>
      <c r="VXD2" s="43"/>
      <c r="VXE2" s="43"/>
      <c r="VXF2" s="43"/>
      <c r="VXG2" s="43"/>
      <c r="VXH2" s="43"/>
      <c r="VXI2" s="43"/>
      <c r="VXJ2" s="43"/>
      <c r="VXK2" s="43"/>
      <c r="VXL2" s="43"/>
      <c r="VXM2" s="43"/>
      <c r="VXN2" s="43"/>
      <c r="VXO2" s="43"/>
      <c r="VXP2" s="43"/>
      <c r="VXQ2" s="43"/>
      <c r="VXR2" s="43"/>
      <c r="VXS2" s="43"/>
      <c r="VXT2" s="43"/>
      <c r="VXU2" s="43"/>
      <c r="VXV2" s="43"/>
      <c r="VXW2" s="43"/>
      <c r="VXX2" s="43"/>
      <c r="VXY2" s="43"/>
      <c r="VXZ2" s="43"/>
      <c r="VYA2" s="43"/>
      <c r="VYB2" s="43"/>
      <c r="VYC2" s="43"/>
      <c r="VYD2" s="43"/>
      <c r="VYE2" s="43"/>
      <c r="VYF2" s="43"/>
      <c r="VYG2" s="43"/>
      <c r="VYH2" s="43"/>
      <c r="VYI2" s="43"/>
      <c r="VYJ2" s="43"/>
      <c r="VYK2" s="43"/>
      <c r="VYL2" s="43"/>
      <c r="VYM2" s="43"/>
      <c r="VYN2" s="43"/>
      <c r="VYO2" s="43"/>
      <c r="VYP2" s="43"/>
      <c r="VYQ2" s="43"/>
      <c r="VYR2" s="43"/>
      <c r="VYS2" s="43"/>
      <c r="VYT2" s="43"/>
      <c r="VYU2" s="43"/>
      <c r="VYV2" s="43"/>
      <c r="VYW2" s="43"/>
      <c r="VYX2" s="43"/>
      <c r="VYY2" s="43"/>
      <c r="VYZ2" s="43"/>
      <c r="VZA2" s="43"/>
      <c r="VZB2" s="43"/>
      <c r="VZC2" s="43"/>
      <c r="VZD2" s="43"/>
      <c r="VZE2" s="43"/>
      <c r="VZF2" s="43"/>
      <c r="VZG2" s="43"/>
      <c r="VZH2" s="43"/>
      <c r="VZI2" s="43"/>
      <c r="VZJ2" s="43"/>
      <c r="VZK2" s="43"/>
      <c r="VZL2" s="43"/>
      <c r="VZM2" s="43"/>
      <c r="VZN2" s="43"/>
      <c r="VZO2" s="43"/>
      <c r="VZP2" s="43"/>
      <c r="VZQ2" s="43"/>
      <c r="VZR2" s="43"/>
      <c r="VZS2" s="43"/>
      <c r="VZT2" s="43"/>
      <c r="VZU2" s="43"/>
      <c r="VZV2" s="43"/>
      <c r="VZW2" s="43"/>
      <c r="VZX2" s="43"/>
      <c r="VZY2" s="43"/>
      <c r="VZZ2" s="43"/>
      <c r="WAA2" s="43"/>
      <c r="WAB2" s="43"/>
      <c r="WAC2" s="43"/>
      <c r="WAD2" s="43"/>
      <c r="WAE2" s="43"/>
      <c r="WAF2" s="43"/>
      <c r="WAG2" s="43"/>
      <c r="WAH2" s="43"/>
      <c r="WAI2" s="43"/>
      <c r="WAJ2" s="43"/>
      <c r="WAK2" s="43"/>
      <c r="WAL2" s="43"/>
      <c r="WAM2" s="43"/>
      <c r="WAN2" s="43"/>
      <c r="WAO2" s="43"/>
      <c r="WAP2" s="43"/>
      <c r="WAQ2" s="43"/>
      <c r="WAR2" s="43"/>
      <c r="WAS2" s="43"/>
      <c r="WAT2" s="43"/>
      <c r="WAU2" s="43"/>
      <c r="WAV2" s="43"/>
      <c r="WAW2" s="43"/>
      <c r="WAX2" s="43"/>
      <c r="WAY2" s="43"/>
      <c r="WAZ2" s="43"/>
      <c r="WBA2" s="43"/>
      <c r="WBB2" s="43"/>
      <c r="WBC2" s="43"/>
      <c r="WBD2" s="43"/>
      <c r="WBE2" s="43"/>
      <c r="WBF2" s="43"/>
      <c r="WBG2" s="43"/>
      <c r="WBH2" s="43"/>
      <c r="WBI2" s="43"/>
      <c r="WBJ2" s="43"/>
      <c r="WBK2" s="43"/>
      <c r="WBL2" s="43"/>
      <c r="WBM2" s="43"/>
      <c r="WBN2" s="43"/>
      <c r="WBO2" s="43"/>
      <c r="WBP2" s="43"/>
      <c r="WBQ2" s="43"/>
      <c r="WBR2" s="43"/>
      <c r="WBS2" s="43"/>
      <c r="WBT2" s="43"/>
      <c r="WBU2" s="43"/>
      <c r="WBV2" s="43"/>
      <c r="WBW2" s="43"/>
      <c r="WBX2" s="43"/>
      <c r="WBY2" s="43"/>
      <c r="WBZ2" s="43"/>
      <c r="WCA2" s="43"/>
      <c r="WCB2" s="43"/>
      <c r="WCC2" s="43"/>
      <c r="WCD2" s="43"/>
      <c r="WCE2" s="43"/>
      <c r="WCF2" s="43"/>
      <c r="WCG2" s="43"/>
      <c r="WCH2" s="43"/>
      <c r="WCI2" s="43"/>
      <c r="WCJ2" s="43"/>
      <c r="WCK2" s="43"/>
      <c r="WCL2" s="43"/>
      <c r="WCM2" s="43"/>
      <c r="WCN2" s="43"/>
      <c r="WCO2" s="43"/>
      <c r="WCP2" s="43"/>
      <c r="WCQ2" s="43"/>
      <c r="WCR2" s="43"/>
      <c r="WCS2" s="43"/>
      <c r="WCT2" s="43"/>
      <c r="WCU2" s="43"/>
      <c r="WCV2" s="43"/>
      <c r="WCW2" s="43"/>
      <c r="WCX2" s="43"/>
      <c r="WCY2" s="43"/>
      <c r="WCZ2" s="43"/>
      <c r="WDA2" s="43"/>
      <c r="WDB2" s="43"/>
      <c r="WDC2" s="43"/>
      <c r="WDD2" s="43"/>
      <c r="WDE2" s="43"/>
      <c r="WDF2" s="43"/>
      <c r="WDG2" s="43"/>
      <c r="WDH2" s="43"/>
      <c r="WDI2" s="43"/>
      <c r="WDJ2" s="43"/>
      <c r="WDK2" s="43"/>
      <c r="WDL2" s="43"/>
      <c r="WDM2" s="43"/>
      <c r="WDN2" s="43"/>
      <c r="WDO2" s="43"/>
      <c r="WDP2" s="43"/>
      <c r="WDQ2" s="43"/>
      <c r="WDR2" s="43"/>
      <c r="WDS2" s="43"/>
      <c r="WDT2" s="43"/>
      <c r="WDU2" s="43"/>
      <c r="WDV2" s="43"/>
      <c r="WDW2" s="43"/>
      <c r="WDX2" s="43"/>
      <c r="WDY2" s="43"/>
      <c r="WDZ2" s="43"/>
      <c r="WEA2" s="43"/>
      <c r="WEB2" s="43"/>
      <c r="WEC2" s="43"/>
      <c r="WED2" s="43"/>
      <c r="WEE2" s="43"/>
      <c r="WEF2" s="43"/>
      <c r="WEG2" s="43"/>
      <c r="WEH2" s="43"/>
      <c r="WEI2" s="43"/>
      <c r="WEJ2" s="43"/>
      <c r="WEK2" s="43"/>
      <c r="WEL2" s="43"/>
      <c r="WEM2" s="43"/>
      <c r="WEN2" s="43"/>
      <c r="WEO2" s="43"/>
      <c r="WEP2" s="43"/>
      <c r="WEQ2" s="43"/>
      <c r="WER2" s="43"/>
      <c r="WES2" s="43"/>
      <c r="WET2" s="43"/>
      <c r="WEU2" s="43"/>
      <c r="WEV2" s="43"/>
      <c r="WEW2" s="43"/>
      <c r="WEX2" s="43"/>
      <c r="WEY2" s="43"/>
      <c r="WEZ2" s="43"/>
      <c r="WFA2" s="43"/>
      <c r="WFB2" s="43"/>
      <c r="WFC2" s="43"/>
      <c r="WFD2" s="43"/>
      <c r="WFE2" s="43"/>
      <c r="WFF2" s="43"/>
      <c r="WFG2" s="43"/>
      <c r="WFH2" s="43"/>
      <c r="WFI2" s="43"/>
      <c r="WFJ2" s="43"/>
      <c r="WFK2" s="43"/>
      <c r="WFL2" s="43"/>
      <c r="WFM2" s="43"/>
      <c r="WFN2" s="43"/>
      <c r="WFO2" s="43"/>
      <c r="WFP2" s="43"/>
      <c r="WFQ2" s="43"/>
      <c r="WFR2" s="43"/>
      <c r="WFS2" s="43"/>
      <c r="WFT2" s="43"/>
      <c r="WFU2" s="43"/>
      <c r="WFV2" s="43"/>
      <c r="WFW2" s="43"/>
      <c r="WFX2" s="43"/>
      <c r="WFY2" s="43"/>
      <c r="WFZ2" s="43"/>
      <c r="WGA2" s="43"/>
      <c r="WGB2" s="43"/>
      <c r="WGC2" s="43"/>
      <c r="WGD2" s="43"/>
      <c r="WGE2" s="43"/>
      <c r="WGF2" s="43"/>
      <c r="WGG2" s="43"/>
      <c r="WGH2" s="43"/>
      <c r="WGI2" s="43"/>
      <c r="WGJ2" s="43"/>
      <c r="WGK2" s="43"/>
      <c r="WGL2" s="43"/>
      <c r="WGM2" s="43"/>
      <c r="WGN2" s="43"/>
      <c r="WGO2" s="43"/>
      <c r="WGP2" s="43"/>
      <c r="WGQ2" s="43"/>
      <c r="WGR2" s="43"/>
      <c r="WGS2" s="43"/>
      <c r="WGT2" s="43"/>
      <c r="WGU2" s="43"/>
      <c r="WGV2" s="43"/>
      <c r="WGW2" s="43"/>
      <c r="WGX2" s="43"/>
      <c r="WGY2" s="43"/>
      <c r="WGZ2" s="43"/>
      <c r="WHA2" s="43"/>
      <c r="WHB2" s="43"/>
      <c r="WHC2" s="43"/>
      <c r="WHD2" s="43"/>
      <c r="WHE2" s="43"/>
      <c r="WHF2" s="43"/>
      <c r="WHG2" s="43"/>
      <c r="WHH2" s="43"/>
      <c r="WHI2" s="43"/>
      <c r="WHJ2" s="43"/>
      <c r="WHK2" s="43"/>
      <c r="WHL2" s="43"/>
      <c r="WHM2" s="43"/>
      <c r="WHN2" s="43"/>
      <c r="WHO2" s="43"/>
      <c r="WHP2" s="43"/>
      <c r="WHQ2" s="43"/>
      <c r="WHR2" s="43"/>
      <c r="WHS2" s="43"/>
      <c r="WHT2" s="43"/>
      <c r="WHU2" s="43"/>
      <c r="WHV2" s="43"/>
      <c r="WHW2" s="43"/>
      <c r="WHX2" s="43"/>
      <c r="WHY2" s="43"/>
      <c r="WHZ2" s="43"/>
      <c r="WIA2" s="43"/>
      <c r="WIB2" s="43"/>
      <c r="WIC2" s="43"/>
      <c r="WID2" s="43"/>
      <c r="WIE2" s="43"/>
      <c r="WIF2" s="43"/>
      <c r="WIG2" s="43"/>
      <c r="WIH2" s="43"/>
      <c r="WII2" s="43"/>
      <c r="WIJ2" s="43"/>
      <c r="WIK2" s="43"/>
      <c r="WIL2" s="43"/>
      <c r="WIM2" s="43"/>
      <c r="WIN2" s="43"/>
      <c r="WIO2" s="43"/>
      <c r="WIP2" s="43"/>
      <c r="WIQ2" s="43"/>
      <c r="WIR2" s="43"/>
      <c r="WIS2" s="43"/>
      <c r="WIT2" s="43"/>
      <c r="WIU2" s="43"/>
      <c r="WIV2" s="43"/>
      <c r="WIW2" s="43"/>
      <c r="WIX2" s="43"/>
      <c r="WIY2" s="43"/>
      <c r="WIZ2" s="43"/>
      <c r="WJA2" s="43"/>
      <c r="WJB2" s="43"/>
      <c r="WJC2" s="43"/>
      <c r="WJD2" s="43"/>
      <c r="WJE2" s="43"/>
      <c r="WJF2" s="43"/>
      <c r="WJG2" s="43"/>
      <c r="WJH2" s="43"/>
      <c r="WJI2" s="43"/>
      <c r="WJJ2" s="43"/>
      <c r="WJK2" s="43"/>
      <c r="WJL2" s="43"/>
      <c r="WJM2" s="43"/>
      <c r="WJN2" s="43"/>
      <c r="WJO2" s="43"/>
      <c r="WJP2" s="43"/>
      <c r="WJQ2" s="43"/>
      <c r="WJR2" s="43"/>
      <c r="WJS2" s="43"/>
      <c r="WJT2" s="43"/>
      <c r="WJU2" s="43"/>
      <c r="WJV2" s="43"/>
      <c r="WJW2" s="43"/>
      <c r="WJX2" s="43"/>
      <c r="WJY2" s="43"/>
      <c r="WJZ2" s="43"/>
      <c r="WKA2" s="43"/>
      <c r="WKB2" s="43"/>
      <c r="WKC2" s="43"/>
      <c r="WKD2" s="43"/>
      <c r="WKE2" s="43"/>
      <c r="WKF2" s="43"/>
      <c r="WKG2" s="43"/>
      <c r="WKH2" s="43"/>
      <c r="WKI2" s="43"/>
      <c r="WKJ2" s="43"/>
      <c r="WKK2" s="43"/>
      <c r="WKL2" s="43"/>
      <c r="WKM2" s="43"/>
      <c r="WKN2" s="43"/>
      <c r="WKO2" s="43"/>
      <c r="WKP2" s="43"/>
      <c r="WKQ2" s="43"/>
      <c r="WKR2" s="43"/>
      <c r="WKS2" s="43"/>
      <c r="WKT2" s="43"/>
      <c r="WKU2" s="43"/>
      <c r="WKV2" s="43"/>
      <c r="WKW2" s="43"/>
      <c r="WKX2" s="43"/>
      <c r="WKY2" s="43"/>
      <c r="WKZ2" s="43"/>
      <c r="WLA2" s="43"/>
      <c r="WLB2" s="43"/>
      <c r="WLC2" s="43"/>
      <c r="WLD2" s="43"/>
      <c r="WLE2" s="43"/>
      <c r="WLF2" s="43"/>
      <c r="WLG2" s="43"/>
      <c r="WLH2" s="43"/>
      <c r="WLI2" s="43"/>
      <c r="WLJ2" s="43"/>
      <c r="WLK2" s="43"/>
      <c r="WLL2" s="43"/>
      <c r="WLM2" s="43"/>
      <c r="WLN2" s="43"/>
      <c r="WLO2" s="43"/>
      <c r="WLP2" s="43"/>
      <c r="WLQ2" s="43"/>
      <c r="WLR2" s="43"/>
      <c r="WLS2" s="43"/>
      <c r="WLT2" s="43"/>
      <c r="WLU2" s="43"/>
      <c r="WLV2" s="43"/>
      <c r="WLW2" s="43"/>
      <c r="WLX2" s="43"/>
      <c r="WLY2" s="43"/>
      <c r="WLZ2" s="43"/>
      <c r="WMA2" s="43"/>
      <c r="WMB2" s="43"/>
      <c r="WMC2" s="43"/>
      <c r="WMD2" s="43"/>
      <c r="WME2" s="43"/>
      <c r="WMF2" s="43"/>
      <c r="WMG2" s="43"/>
      <c r="WMH2" s="43"/>
      <c r="WMI2" s="43"/>
      <c r="WMJ2" s="43"/>
      <c r="WMK2" s="43"/>
      <c r="WML2" s="43"/>
      <c r="WMM2" s="43"/>
      <c r="WMN2" s="43"/>
      <c r="WMO2" s="43"/>
      <c r="WMP2" s="43"/>
      <c r="WMQ2" s="43"/>
      <c r="WMR2" s="43"/>
      <c r="WMS2" s="43"/>
      <c r="WMT2" s="43"/>
      <c r="WMU2" s="43"/>
      <c r="WMV2" s="43"/>
      <c r="WMW2" s="43"/>
      <c r="WMX2" s="43"/>
      <c r="WMY2" s="43"/>
      <c r="WMZ2" s="43"/>
      <c r="WNA2" s="43"/>
      <c r="WNB2" s="43"/>
      <c r="WNC2" s="43"/>
      <c r="WND2" s="43"/>
      <c r="WNE2" s="43"/>
      <c r="WNF2" s="43"/>
      <c r="WNG2" s="43"/>
      <c r="WNH2" s="43"/>
    </row>
    <row r="3" spans="1:15920" ht="48" x14ac:dyDescent="0.25">
      <c r="A3" s="145" t="s">
        <v>1082</v>
      </c>
      <c r="B3" s="145" t="s">
        <v>1083</v>
      </c>
      <c r="C3" s="8" t="s">
        <v>1084</v>
      </c>
      <c r="D3" s="8" t="s">
        <v>26</v>
      </c>
      <c r="E3" s="8" t="s">
        <v>1085</v>
      </c>
      <c r="F3" s="8" t="s">
        <v>546</v>
      </c>
      <c r="G3" s="8" t="s">
        <v>1086</v>
      </c>
      <c r="H3" s="8" t="s">
        <v>44</v>
      </c>
      <c r="I3" s="46" t="s">
        <v>3508</v>
      </c>
      <c r="J3" s="8" t="s">
        <v>474</v>
      </c>
      <c r="K3" s="8" t="s">
        <v>23</v>
      </c>
      <c r="L3" s="8" t="s">
        <v>1087</v>
      </c>
      <c r="M3" s="145">
        <v>15</v>
      </c>
      <c r="N3" s="148">
        <v>63</v>
      </c>
      <c r="O3" s="148">
        <v>48</v>
      </c>
      <c r="P3" s="229"/>
    </row>
    <row r="4" spans="1:15920" ht="36" x14ac:dyDescent="0.25">
      <c r="A4" s="146"/>
      <c r="B4" s="146"/>
      <c r="C4" s="8" t="s">
        <v>1088</v>
      </c>
      <c r="D4" s="8" t="s">
        <v>26</v>
      </c>
      <c r="E4" s="8" t="s">
        <v>1089</v>
      </c>
      <c r="F4" s="8" t="s">
        <v>546</v>
      </c>
      <c r="G4" s="8" t="s">
        <v>29</v>
      </c>
      <c r="H4" s="8" t="s">
        <v>481</v>
      </c>
      <c r="I4" s="46" t="s">
        <v>3509</v>
      </c>
      <c r="J4" s="8" t="s">
        <v>474</v>
      </c>
      <c r="K4" s="8" t="s">
        <v>23</v>
      </c>
      <c r="L4" s="8" t="s">
        <v>738</v>
      </c>
      <c r="M4" s="146"/>
      <c r="N4" s="149"/>
      <c r="O4" s="149"/>
      <c r="P4" s="229"/>
    </row>
    <row r="5" spans="1:15920" ht="24" x14ac:dyDescent="0.25">
      <c r="A5" s="146"/>
      <c r="B5" s="146"/>
      <c r="C5" s="8" t="s">
        <v>1026</v>
      </c>
      <c r="D5" s="8" t="s">
        <v>26</v>
      </c>
      <c r="E5" s="8" t="s">
        <v>1090</v>
      </c>
      <c r="F5" s="8" t="s">
        <v>1028</v>
      </c>
      <c r="G5" s="8" t="s">
        <v>29</v>
      </c>
      <c r="H5" s="8" t="s">
        <v>481</v>
      </c>
      <c r="I5" s="46" t="s">
        <v>3510</v>
      </c>
      <c r="J5" s="8" t="s">
        <v>474</v>
      </c>
      <c r="K5" s="8" t="s">
        <v>23</v>
      </c>
      <c r="L5" s="8" t="s">
        <v>738</v>
      </c>
      <c r="M5" s="146"/>
      <c r="N5" s="149"/>
      <c r="O5" s="149"/>
      <c r="P5" s="229"/>
    </row>
    <row r="6" spans="1:15920" ht="25" customHeight="1" x14ac:dyDescent="0.25">
      <c r="A6" s="147"/>
      <c r="B6" s="147"/>
      <c r="C6" s="8" t="s">
        <v>1091</v>
      </c>
      <c r="D6" s="8" t="s">
        <v>47</v>
      </c>
      <c r="E6" s="8" t="s">
        <v>1027</v>
      </c>
      <c r="F6" s="8" t="s">
        <v>311</v>
      </c>
      <c r="G6" s="8" t="s">
        <v>29</v>
      </c>
      <c r="H6" s="8" t="s">
        <v>481</v>
      </c>
      <c r="I6" s="8" t="s">
        <v>29</v>
      </c>
      <c r="J6" s="8" t="s">
        <v>360</v>
      </c>
      <c r="K6" s="8" t="s">
        <v>23</v>
      </c>
      <c r="L6" s="8" t="s">
        <v>287</v>
      </c>
      <c r="M6" s="147"/>
      <c r="N6" s="150"/>
      <c r="O6" s="150"/>
      <c r="P6" s="229"/>
    </row>
    <row r="7" spans="1:15920" ht="36" customHeight="1" x14ac:dyDescent="0.25">
      <c r="A7" s="145" t="s">
        <v>1009</v>
      </c>
      <c r="B7" s="145" t="s">
        <v>15</v>
      </c>
      <c r="C7" s="8" t="s">
        <v>1010</v>
      </c>
      <c r="D7" s="8" t="s">
        <v>17</v>
      </c>
      <c r="E7" s="8" t="s">
        <v>1011</v>
      </c>
      <c r="F7" s="8" t="s">
        <v>227</v>
      </c>
      <c r="G7" s="8" t="s">
        <v>1012</v>
      </c>
      <c r="H7" s="8" t="s">
        <v>21</v>
      </c>
      <c r="I7" s="46" t="s">
        <v>3492</v>
      </c>
      <c r="J7" s="8" t="s">
        <v>105</v>
      </c>
      <c r="K7" s="8" t="s">
        <v>23</v>
      </c>
      <c r="L7" s="8" t="s">
        <v>106</v>
      </c>
      <c r="M7" s="145">
        <v>15</v>
      </c>
      <c r="N7" s="148">
        <v>222.3</v>
      </c>
      <c r="O7" s="148">
        <v>207.3</v>
      </c>
      <c r="P7" s="229"/>
    </row>
    <row r="8" spans="1:15920" ht="25" customHeight="1" x14ac:dyDescent="0.25">
      <c r="A8" s="146"/>
      <c r="B8" s="146"/>
      <c r="C8" s="8" t="s">
        <v>1013</v>
      </c>
      <c r="D8" s="8" t="s">
        <v>3200</v>
      </c>
      <c r="E8" s="8" t="s">
        <v>1014</v>
      </c>
      <c r="F8" s="8" t="s">
        <v>1015</v>
      </c>
      <c r="G8" s="8" t="s">
        <v>1016</v>
      </c>
      <c r="H8" s="8" t="s">
        <v>21</v>
      </c>
      <c r="I8" s="46" t="s">
        <v>3493</v>
      </c>
      <c r="J8" s="8" t="s">
        <v>596</v>
      </c>
      <c r="K8" s="8" t="s">
        <v>23</v>
      </c>
      <c r="L8" s="8">
        <v>62.1</v>
      </c>
      <c r="M8" s="146"/>
      <c r="N8" s="149"/>
      <c r="O8" s="149"/>
      <c r="P8" s="229"/>
    </row>
    <row r="9" spans="1:15920" ht="25" customHeight="1" x14ac:dyDescent="0.25">
      <c r="A9" s="147"/>
      <c r="B9" s="147"/>
      <c r="C9" s="8" t="s">
        <v>1017</v>
      </c>
      <c r="D9" s="8" t="s">
        <v>721</v>
      </c>
      <c r="E9" s="8" t="s">
        <v>1014</v>
      </c>
      <c r="F9" s="8" t="s">
        <v>308</v>
      </c>
      <c r="G9" s="8" t="s">
        <v>1018</v>
      </c>
      <c r="H9" s="8" t="s">
        <v>21</v>
      </c>
      <c r="I9" s="46" t="s">
        <v>3494</v>
      </c>
      <c r="J9" s="8" t="s">
        <v>596</v>
      </c>
      <c r="K9" s="8" t="s">
        <v>23</v>
      </c>
      <c r="L9" s="8" t="s">
        <v>1019</v>
      </c>
      <c r="M9" s="147"/>
      <c r="N9" s="150"/>
      <c r="O9" s="150"/>
      <c r="P9" s="229"/>
    </row>
    <row r="10" spans="1:15920" ht="38.25" customHeight="1" x14ac:dyDescent="0.25">
      <c r="A10" s="8" t="s">
        <v>1239</v>
      </c>
      <c r="B10" s="8" t="s">
        <v>905</v>
      </c>
      <c r="C10" s="8" t="s">
        <v>1240</v>
      </c>
      <c r="D10" s="8" t="s">
        <v>17</v>
      </c>
      <c r="E10" s="8" t="s">
        <v>102</v>
      </c>
      <c r="F10" s="8" t="s">
        <v>166</v>
      </c>
      <c r="G10" s="8" t="s">
        <v>131</v>
      </c>
      <c r="H10" s="8" t="s">
        <v>30</v>
      </c>
      <c r="I10" s="46" t="s">
        <v>3554</v>
      </c>
      <c r="J10" s="8" t="s">
        <v>105</v>
      </c>
      <c r="K10" s="8" t="s">
        <v>23</v>
      </c>
      <c r="L10" s="8" t="s">
        <v>804</v>
      </c>
      <c r="M10" s="8">
        <v>0</v>
      </c>
      <c r="N10" s="81">
        <v>10.5</v>
      </c>
      <c r="O10" s="81">
        <v>10.5</v>
      </c>
      <c r="P10" s="30"/>
    </row>
    <row r="11" spans="1:15920" ht="36" x14ac:dyDescent="0.25">
      <c r="A11" s="145" t="s">
        <v>1020</v>
      </c>
      <c r="B11" s="145" t="s">
        <v>15</v>
      </c>
      <c r="C11" s="8" t="s">
        <v>1021</v>
      </c>
      <c r="D11" s="8" t="s">
        <v>17</v>
      </c>
      <c r="E11" s="8" t="s">
        <v>992</v>
      </c>
      <c r="F11" s="8" t="s">
        <v>19</v>
      </c>
      <c r="G11" s="8" t="s">
        <v>1022</v>
      </c>
      <c r="H11" s="8" t="s">
        <v>21</v>
      </c>
      <c r="I11" s="46" t="s">
        <v>3495</v>
      </c>
      <c r="J11" s="8" t="s">
        <v>105</v>
      </c>
      <c r="K11" s="8" t="s">
        <v>23</v>
      </c>
      <c r="L11" s="8" t="s">
        <v>106</v>
      </c>
      <c r="M11" s="145">
        <v>30</v>
      </c>
      <c r="N11" s="148">
        <v>58.35</v>
      </c>
      <c r="O11" s="148">
        <v>28.35</v>
      </c>
      <c r="P11" s="229"/>
    </row>
    <row r="12" spans="1:15920" ht="25" customHeight="1" x14ac:dyDescent="0.25">
      <c r="A12" s="146"/>
      <c r="B12" s="146"/>
      <c r="C12" s="8" t="s">
        <v>969</v>
      </c>
      <c r="D12" s="8" t="s">
        <v>26</v>
      </c>
      <c r="E12" s="8" t="s">
        <v>383</v>
      </c>
      <c r="F12" s="8" t="s">
        <v>1023</v>
      </c>
      <c r="G12" s="8" t="s">
        <v>29</v>
      </c>
      <c r="H12" s="8" t="s">
        <v>44</v>
      </c>
      <c r="I12" s="46" t="s">
        <v>3496</v>
      </c>
      <c r="J12" s="8" t="s">
        <v>31</v>
      </c>
      <c r="K12" s="8" t="s">
        <v>295</v>
      </c>
      <c r="L12" s="8" t="s">
        <v>23</v>
      </c>
      <c r="M12" s="146"/>
      <c r="N12" s="149"/>
      <c r="O12" s="149"/>
      <c r="P12" s="229"/>
    </row>
    <row r="13" spans="1:15920" ht="25" customHeight="1" x14ac:dyDescent="0.25">
      <c r="A13" s="146"/>
      <c r="B13" s="146"/>
      <c r="C13" s="8" t="s">
        <v>1024</v>
      </c>
      <c r="D13" s="8" t="s">
        <v>26</v>
      </c>
      <c r="E13" s="8" t="s">
        <v>383</v>
      </c>
      <c r="F13" s="8" t="s">
        <v>1025</v>
      </c>
      <c r="G13" s="8" t="s">
        <v>29</v>
      </c>
      <c r="H13" s="8" t="s">
        <v>30</v>
      </c>
      <c r="I13" s="46" t="s">
        <v>3497</v>
      </c>
      <c r="J13" s="8" t="s">
        <v>31</v>
      </c>
      <c r="K13" s="8" t="s">
        <v>32</v>
      </c>
      <c r="L13" s="8" t="s">
        <v>23</v>
      </c>
      <c r="M13" s="146"/>
      <c r="N13" s="149"/>
      <c r="O13" s="149"/>
      <c r="P13" s="229"/>
    </row>
    <row r="14" spans="1:15920" ht="25" customHeight="1" x14ac:dyDescent="0.25">
      <c r="A14" s="146"/>
      <c r="B14" s="146"/>
      <c r="C14" s="8" t="s">
        <v>1026</v>
      </c>
      <c r="D14" s="8" t="s">
        <v>26</v>
      </c>
      <c r="E14" s="8" t="s">
        <v>1027</v>
      </c>
      <c r="F14" s="8" t="s">
        <v>1028</v>
      </c>
      <c r="G14" s="8" t="s">
        <v>29</v>
      </c>
      <c r="H14" s="8" t="s">
        <v>566</v>
      </c>
      <c r="I14" s="46" t="s">
        <v>3498</v>
      </c>
      <c r="J14" s="8" t="s">
        <v>474</v>
      </c>
      <c r="K14" s="8" t="s">
        <v>23</v>
      </c>
      <c r="L14" s="8" t="s">
        <v>282</v>
      </c>
      <c r="M14" s="146"/>
      <c r="N14" s="149"/>
      <c r="O14" s="149"/>
      <c r="P14" s="229"/>
    </row>
    <row r="15" spans="1:15920" ht="25" customHeight="1" x14ac:dyDescent="0.25">
      <c r="A15" s="146"/>
      <c r="B15" s="146"/>
      <c r="C15" s="8" t="s">
        <v>1006</v>
      </c>
      <c r="D15" s="8" t="s">
        <v>26</v>
      </c>
      <c r="E15" s="8" t="s">
        <v>383</v>
      </c>
      <c r="F15" s="8" t="s">
        <v>250</v>
      </c>
      <c r="G15" s="8" t="s">
        <v>29</v>
      </c>
      <c r="H15" s="8" t="s">
        <v>44</v>
      </c>
      <c r="I15" s="46" t="s">
        <v>3475</v>
      </c>
      <c r="J15" s="8" t="s">
        <v>31</v>
      </c>
      <c r="K15" s="8" t="s">
        <v>295</v>
      </c>
      <c r="L15" s="8" t="s">
        <v>23</v>
      </c>
      <c r="M15" s="146"/>
      <c r="N15" s="149"/>
      <c r="O15" s="149"/>
      <c r="P15" s="229"/>
    </row>
    <row r="16" spans="1:15920" ht="25" customHeight="1" x14ac:dyDescent="0.25">
      <c r="A16" s="146"/>
      <c r="B16" s="146"/>
      <c r="C16" s="8" t="s">
        <v>1029</v>
      </c>
      <c r="D16" s="8" t="s">
        <v>26</v>
      </c>
      <c r="E16" s="8" t="s">
        <v>1030</v>
      </c>
      <c r="F16" s="8" t="s">
        <v>479</v>
      </c>
      <c r="G16" s="8" t="s">
        <v>29</v>
      </c>
      <c r="H16" s="8" t="s">
        <v>481</v>
      </c>
      <c r="I16" s="46" t="s">
        <v>3498</v>
      </c>
      <c r="J16" s="8" t="s">
        <v>72</v>
      </c>
      <c r="K16" s="8" t="s">
        <v>482</v>
      </c>
      <c r="L16" s="8" t="s">
        <v>23</v>
      </c>
      <c r="M16" s="146"/>
      <c r="N16" s="149"/>
      <c r="O16" s="149"/>
      <c r="P16" s="229"/>
    </row>
    <row r="17" spans="1:16" ht="25" customHeight="1" x14ac:dyDescent="0.25">
      <c r="A17" s="146"/>
      <c r="B17" s="146"/>
      <c r="C17" s="8" t="s">
        <v>1031</v>
      </c>
      <c r="D17" s="8" t="s">
        <v>26</v>
      </c>
      <c r="E17" s="8" t="s">
        <v>1032</v>
      </c>
      <c r="F17" s="8" t="s">
        <v>1033</v>
      </c>
      <c r="G17" s="8" t="s">
        <v>1034</v>
      </c>
      <c r="H17" s="8" t="s">
        <v>36</v>
      </c>
      <c r="I17" s="46" t="s">
        <v>3499</v>
      </c>
      <c r="J17" s="8" t="s">
        <v>474</v>
      </c>
      <c r="K17" s="8" t="s">
        <v>23</v>
      </c>
      <c r="L17" s="8" t="s">
        <v>1035</v>
      </c>
      <c r="M17" s="146"/>
      <c r="N17" s="149"/>
      <c r="O17" s="149"/>
      <c r="P17" s="229"/>
    </row>
    <row r="18" spans="1:16" ht="25" customHeight="1" x14ac:dyDescent="0.25">
      <c r="A18" s="147"/>
      <c r="B18" s="147"/>
      <c r="C18" s="8" t="s">
        <v>1036</v>
      </c>
      <c r="D18" s="8" t="s">
        <v>121</v>
      </c>
      <c r="E18" s="8" t="s">
        <v>1037</v>
      </c>
      <c r="F18" s="8" t="s">
        <v>1038</v>
      </c>
      <c r="G18" s="8" t="s">
        <v>1039</v>
      </c>
      <c r="H18" s="8" t="s">
        <v>30</v>
      </c>
      <c r="I18" s="46" t="s">
        <v>3500</v>
      </c>
      <c r="J18" s="8" t="s">
        <v>124</v>
      </c>
      <c r="K18" s="8" t="s">
        <v>73</v>
      </c>
      <c r="L18" s="8" t="s">
        <v>23</v>
      </c>
      <c r="M18" s="147"/>
      <c r="N18" s="150"/>
      <c r="O18" s="150"/>
      <c r="P18" s="229"/>
    </row>
    <row r="19" spans="1:16" ht="25" customHeight="1" x14ac:dyDescent="0.25">
      <c r="A19" s="146" t="s">
        <v>943</v>
      </c>
      <c r="B19" s="146" t="s">
        <v>944</v>
      </c>
      <c r="C19" s="38" t="s">
        <v>945</v>
      </c>
      <c r="D19" s="38" t="s">
        <v>17</v>
      </c>
      <c r="E19" s="38" t="s">
        <v>946</v>
      </c>
      <c r="F19" s="38" t="s">
        <v>272</v>
      </c>
      <c r="G19" s="38" t="s">
        <v>947</v>
      </c>
      <c r="H19" s="38" t="s">
        <v>21</v>
      </c>
      <c r="I19" s="45" t="s">
        <v>3472</v>
      </c>
      <c r="J19" s="38" t="s">
        <v>22</v>
      </c>
      <c r="K19" s="38" t="s">
        <v>23</v>
      </c>
      <c r="L19" s="38" t="s">
        <v>24</v>
      </c>
      <c r="M19" s="146">
        <v>20</v>
      </c>
      <c r="N19" s="149">
        <v>40</v>
      </c>
      <c r="O19" s="149">
        <v>20</v>
      </c>
      <c r="P19" s="231"/>
    </row>
    <row r="20" spans="1:16" ht="25" customHeight="1" x14ac:dyDescent="0.25">
      <c r="A20" s="147"/>
      <c r="B20" s="147"/>
      <c r="C20" s="8" t="s">
        <v>948</v>
      </c>
      <c r="D20" s="8" t="s">
        <v>17</v>
      </c>
      <c r="E20" s="8" t="s">
        <v>949</v>
      </c>
      <c r="F20" s="8" t="s">
        <v>109</v>
      </c>
      <c r="G20" s="8" t="s">
        <v>950</v>
      </c>
      <c r="H20" s="8" t="s">
        <v>21</v>
      </c>
      <c r="I20" s="46" t="s">
        <v>3472</v>
      </c>
      <c r="J20" s="8" t="s">
        <v>22</v>
      </c>
      <c r="K20" s="8" t="s">
        <v>23</v>
      </c>
      <c r="L20" s="8" t="s">
        <v>24</v>
      </c>
      <c r="M20" s="147"/>
      <c r="N20" s="150"/>
      <c r="O20" s="150"/>
      <c r="P20" s="229"/>
    </row>
    <row r="21" spans="1:16" ht="25" customHeight="1" x14ac:dyDescent="0.25">
      <c r="A21" s="145" t="s">
        <v>951</v>
      </c>
      <c r="B21" s="145" t="s">
        <v>15</v>
      </c>
      <c r="C21" s="8" t="s">
        <v>952</v>
      </c>
      <c r="D21" s="8" t="s">
        <v>17</v>
      </c>
      <c r="E21" s="8" t="s">
        <v>953</v>
      </c>
      <c r="F21" s="8" t="s">
        <v>103</v>
      </c>
      <c r="G21" s="8" t="s">
        <v>954</v>
      </c>
      <c r="H21" s="8" t="s">
        <v>21</v>
      </c>
      <c r="I21" s="46" t="s">
        <v>3473</v>
      </c>
      <c r="J21" s="8" t="s">
        <v>22</v>
      </c>
      <c r="K21" s="8" t="s">
        <v>23</v>
      </c>
      <c r="L21" s="8" t="s">
        <v>24</v>
      </c>
      <c r="M21" s="145">
        <v>30</v>
      </c>
      <c r="N21" s="148">
        <v>55</v>
      </c>
      <c r="O21" s="148">
        <v>25</v>
      </c>
      <c r="P21" s="229"/>
    </row>
    <row r="22" spans="1:16" ht="36" x14ac:dyDescent="0.25">
      <c r="A22" s="146"/>
      <c r="B22" s="146"/>
      <c r="C22" s="8" t="s">
        <v>955</v>
      </c>
      <c r="D22" s="8" t="s">
        <v>17</v>
      </c>
      <c r="E22" s="8" t="s">
        <v>102</v>
      </c>
      <c r="F22" s="8" t="s">
        <v>95</v>
      </c>
      <c r="G22" s="8" t="s">
        <v>956</v>
      </c>
      <c r="H22" s="8" t="s">
        <v>21</v>
      </c>
      <c r="I22" s="46" t="s">
        <v>3474</v>
      </c>
      <c r="J22" s="8" t="s">
        <v>105</v>
      </c>
      <c r="K22" s="8" t="s">
        <v>23</v>
      </c>
      <c r="L22" s="8" t="s">
        <v>106</v>
      </c>
      <c r="M22" s="146"/>
      <c r="N22" s="149"/>
      <c r="O22" s="149"/>
      <c r="P22" s="229"/>
    </row>
    <row r="23" spans="1:16" ht="25" customHeight="1" x14ac:dyDescent="0.25">
      <c r="A23" s="146"/>
      <c r="B23" s="146"/>
      <c r="C23" s="8" t="s">
        <v>957</v>
      </c>
      <c r="D23" s="8" t="s">
        <v>26</v>
      </c>
      <c r="E23" s="8" t="s">
        <v>156</v>
      </c>
      <c r="F23" s="8" t="s">
        <v>958</v>
      </c>
      <c r="G23" s="8" t="s">
        <v>29</v>
      </c>
      <c r="H23" s="8" t="s">
        <v>67</v>
      </c>
      <c r="I23" s="46" t="s">
        <v>3475</v>
      </c>
      <c r="J23" s="8" t="s">
        <v>31</v>
      </c>
      <c r="K23" s="8" t="s">
        <v>68</v>
      </c>
      <c r="L23" s="8" t="s">
        <v>23</v>
      </c>
      <c r="M23" s="146"/>
      <c r="N23" s="149"/>
      <c r="O23" s="149"/>
      <c r="P23" s="229"/>
    </row>
    <row r="24" spans="1:16" ht="25" customHeight="1" x14ac:dyDescent="0.25">
      <c r="A24" s="146"/>
      <c r="B24" s="146"/>
      <c r="C24" s="8" t="s">
        <v>959</v>
      </c>
      <c r="D24" s="8" t="s">
        <v>26</v>
      </c>
      <c r="E24" s="8" t="s">
        <v>960</v>
      </c>
      <c r="F24" s="8" t="s">
        <v>621</v>
      </c>
      <c r="G24" s="8" t="s">
        <v>961</v>
      </c>
      <c r="H24" s="8" t="s">
        <v>62</v>
      </c>
      <c r="I24" s="46" t="s">
        <v>3476</v>
      </c>
      <c r="J24" s="8" t="s">
        <v>31</v>
      </c>
      <c r="K24" s="8" t="s">
        <v>63</v>
      </c>
      <c r="L24" s="8" t="s">
        <v>23</v>
      </c>
      <c r="M24" s="146"/>
      <c r="N24" s="149"/>
      <c r="O24" s="149"/>
      <c r="P24" s="229"/>
    </row>
    <row r="25" spans="1:16" ht="25" customHeight="1" x14ac:dyDescent="0.25">
      <c r="A25" s="147"/>
      <c r="B25" s="147"/>
      <c r="C25" s="8" t="s">
        <v>962</v>
      </c>
      <c r="D25" s="8" t="s">
        <v>26</v>
      </c>
      <c r="E25" s="8" t="s">
        <v>963</v>
      </c>
      <c r="F25" s="8" t="s">
        <v>964</v>
      </c>
      <c r="G25" s="8" t="s">
        <v>29</v>
      </c>
      <c r="H25" s="8" t="s">
        <v>67</v>
      </c>
      <c r="I25" s="46" t="s">
        <v>3477</v>
      </c>
      <c r="J25" s="8" t="s">
        <v>31</v>
      </c>
      <c r="K25" s="8" t="s">
        <v>68</v>
      </c>
      <c r="L25" s="8" t="s">
        <v>23</v>
      </c>
      <c r="M25" s="147"/>
      <c r="N25" s="150"/>
      <c r="O25" s="150"/>
      <c r="P25" s="229"/>
    </row>
    <row r="26" spans="1:16" ht="25" customHeight="1" x14ac:dyDescent="0.25">
      <c r="A26" s="145" t="s">
        <v>965</v>
      </c>
      <c r="B26" s="145" t="s">
        <v>100</v>
      </c>
      <c r="C26" s="8" t="s">
        <v>966</v>
      </c>
      <c r="D26" s="8" t="s">
        <v>17</v>
      </c>
      <c r="E26" s="8" t="s">
        <v>967</v>
      </c>
      <c r="F26" s="8" t="s">
        <v>19</v>
      </c>
      <c r="G26" s="8" t="s">
        <v>968</v>
      </c>
      <c r="H26" s="8" t="s">
        <v>21</v>
      </c>
      <c r="I26" s="46" t="s">
        <v>3478</v>
      </c>
      <c r="J26" s="8" t="s">
        <v>91</v>
      </c>
      <c r="K26" s="8" t="s">
        <v>92</v>
      </c>
      <c r="L26" s="8" t="s">
        <v>23</v>
      </c>
      <c r="M26" s="145">
        <v>20</v>
      </c>
      <c r="N26" s="148">
        <v>22.75</v>
      </c>
      <c r="O26" s="148">
        <v>0</v>
      </c>
      <c r="P26" s="229"/>
    </row>
    <row r="27" spans="1:16" ht="24.75" customHeight="1" x14ac:dyDescent="0.25">
      <c r="A27" s="146"/>
      <c r="B27" s="146"/>
      <c r="C27" s="8" t="s">
        <v>2866</v>
      </c>
      <c r="D27" s="8" t="s">
        <v>17</v>
      </c>
      <c r="E27" s="8" t="s">
        <v>256</v>
      </c>
      <c r="F27" s="8" t="s">
        <v>19</v>
      </c>
      <c r="G27" s="8" t="s">
        <v>257</v>
      </c>
      <c r="H27" s="8" t="s">
        <v>21</v>
      </c>
      <c r="I27" s="46" t="s">
        <v>3479</v>
      </c>
      <c r="J27" s="8" t="s">
        <v>91</v>
      </c>
      <c r="K27" s="8" t="s">
        <v>92</v>
      </c>
      <c r="L27" s="8" t="s">
        <v>23</v>
      </c>
      <c r="M27" s="146"/>
      <c r="N27" s="149"/>
      <c r="O27" s="149"/>
      <c r="P27" s="229"/>
    </row>
    <row r="28" spans="1:16" ht="25" customHeight="1" x14ac:dyDescent="0.25">
      <c r="A28" s="147"/>
      <c r="B28" s="147"/>
      <c r="C28" s="8" t="s">
        <v>969</v>
      </c>
      <c r="D28" s="8" t="s">
        <v>26</v>
      </c>
      <c r="E28" s="8" t="s">
        <v>383</v>
      </c>
      <c r="F28" s="8" t="s">
        <v>970</v>
      </c>
      <c r="G28" s="8" t="s">
        <v>29</v>
      </c>
      <c r="H28" s="8" t="s">
        <v>153</v>
      </c>
      <c r="I28" s="46" t="s">
        <v>3480</v>
      </c>
      <c r="J28" s="8" t="s">
        <v>31</v>
      </c>
      <c r="K28" s="8" t="s">
        <v>244</v>
      </c>
      <c r="L28" s="8" t="s">
        <v>23</v>
      </c>
      <c r="M28" s="147"/>
      <c r="N28" s="150"/>
      <c r="O28" s="150"/>
      <c r="P28" s="229"/>
    </row>
    <row r="29" spans="1:16" ht="36.75" customHeight="1" x14ac:dyDescent="0.25">
      <c r="A29" s="145" t="s">
        <v>971</v>
      </c>
      <c r="B29" s="145" t="s">
        <v>15</v>
      </c>
      <c r="C29" s="8" t="s">
        <v>972</v>
      </c>
      <c r="D29" s="8" t="s">
        <v>17</v>
      </c>
      <c r="E29" s="8" t="s">
        <v>102</v>
      </c>
      <c r="F29" s="8" t="s">
        <v>180</v>
      </c>
      <c r="G29" s="8" t="s">
        <v>973</v>
      </c>
      <c r="H29" s="8" t="s">
        <v>21</v>
      </c>
      <c r="I29" s="46" t="s">
        <v>3481</v>
      </c>
      <c r="J29" s="8" t="s">
        <v>105</v>
      </c>
      <c r="K29" s="8" t="s">
        <v>23</v>
      </c>
      <c r="L29" s="8" t="s">
        <v>106</v>
      </c>
      <c r="M29" s="145">
        <v>30</v>
      </c>
      <c r="N29" s="148">
        <v>32</v>
      </c>
      <c r="O29" s="148">
        <v>2</v>
      </c>
      <c r="P29" s="229"/>
    </row>
    <row r="30" spans="1:16" ht="25" customHeight="1" x14ac:dyDescent="0.25">
      <c r="A30" s="147"/>
      <c r="B30" s="147"/>
      <c r="C30" s="8" t="s">
        <v>245</v>
      </c>
      <c r="D30" s="8" t="s">
        <v>121</v>
      </c>
      <c r="E30" s="8" t="s">
        <v>974</v>
      </c>
      <c r="F30" s="8" t="s">
        <v>528</v>
      </c>
      <c r="G30" s="8" t="s">
        <v>29</v>
      </c>
      <c r="H30" s="8" t="s">
        <v>21</v>
      </c>
      <c r="I30" s="46" t="s">
        <v>3482</v>
      </c>
      <c r="J30" s="8" t="s">
        <v>72</v>
      </c>
      <c r="K30" s="8" t="s">
        <v>38</v>
      </c>
      <c r="L30" s="8" t="s">
        <v>23</v>
      </c>
      <c r="M30" s="147"/>
      <c r="N30" s="150"/>
      <c r="O30" s="150"/>
      <c r="P30" s="229"/>
    </row>
    <row r="31" spans="1:16" ht="25.5" customHeight="1" x14ac:dyDescent="0.25">
      <c r="A31" s="145" t="s">
        <v>975</v>
      </c>
      <c r="B31" s="145" t="s">
        <v>525</v>
      </c>
      <c r="C31" s="8" t="s">
        <v>976</v>
      </c>
      <c r="D31" s="8" t="s">
        <v>17</v>
      </c>
      <c r="E31" s="8" t="s">
        <v>977</v>
      </c>
      <c r="F31" s="8" t="s">
        <v>180</v>
      </c>
      <c r="G31" s="8" t="s">
        <v>978</v>
      </c>
      <c r="H31" s="8" t="s">
        <v>21</v>
      </c>
      <c r="I31" s="46" t="s">
        <v>3474</v>
      </c>
      <c r="J31" s="8" t="s">
        <v>91</v>
      </c>
      <c r="K31" s="8" t="s">
        <v>92</v>
      </c>
      <c r="L31" s="8" t="s">
        <v>23</v>
      </c>
      <c r="M31" s="145">
        <v>40</v>
      </c>
      <c r="N31" s="148">
        <v>101.5</v>
      </c>
      <c r="O31" s="148">
        <v>61.5</v>
      </c>
      <c r="P31" s="229"/>
    </row>
    <row r="32" spans="1:16" ht="34.5" customHeight="1" x14ac:dyDescent="0.25">
      <c r="A32" s="146"/>
      <c r="B32" s="146"/>
      <c r="C32" s="8" t="s">
        <v>979</v>
      </c>
      <c r="D32" s="8" t="s">
        <v>17</v>
      </c>
      <c r="E32" s="8" t="s">
        <v>980</v>
      </c>
      <c r="F32" s="8" t="s">
        <v>187</v>
      </c>
      <c r="G32" s="8" t="s">
        <v>981</v>
      </c>
      <c r="H32" s="8" t="s">
        <v>21</v>
      </c>
      <c r="I32" s="46" t="s">
        <v>3483</v>
      </c>
      <c r="J32" s="8" t="s">
        <v>105</v>
      </c>
      <c r="K32" s="8" t="s">
        <v>23</v>
      </c>
      <c r="L32" s="8" t="s">
        <v>106</v>
      </c>
      <c r="M32" s="146"/>
      <c r="N32" s="149"/>
      <c r="O32" s="149"/>
      <c r="P32" s="229"/>
    </row>
    <row r="33" spans="1:16" ht="25" customHeight="1" x14ac:dyDescent="0.25">
      <c r="A33" s="146"/>
      <c r="B33" s="146"/>
      <c r="C33" s="8" t="s">
        <v>982</v>
      </c>
      <c r="D33" s="8" t="s">
        <v>17</v>
      </c>
      <c r="E33" s="8" t="s">
        <v>136</v>
      </c>
      <c r="F33" s="8" t="s">
        <v>180</v>
      </c>
      <c r="G33" s="8" t="s">
        <v>131</v>
      </c>
      <c r="H33" s="8" t="s">
        <v>21</v>
      </c>
      <c r="I33" s="46" t="s">
        <v>3481</v>
      </c>
      <c r="J33" s="8" t="s">
        <v>138</v>
      </c>
      <c r="K33" s="8" t="s">
        <v>133</v>
      </c>
      <c r="L33" s="8" t="s">
        <v>23</v>
      </c>
      <c r="M33" s="146"/>
      <c r="N33" s="149"/>
      <c r="O33" s="149"/>
      <c r="P33" s="229"/>
    </row>
    <row r="34" spans="1:16" ht="25" customHeight="1" x14ac:dyDescent="0.25">
      <c r="A34" s="146"/>
      <c r="B34" s="146"/>
      <c r="C34" s="8" t="s">
        <v>983</v>
      </c>
      <c r="D34" s="8" t="s">
        <v>26</v>
      </c>
      <c r="E34" s="8" t="s">
        <v>984</v>
      </c>
      <c r="F34" s="8" t="s">
        <v>391</v>
      </c>
      <c r="G34" s="8" t="s">
        <v>985</v>
      </c>
      <c r="H34" s="8" t="s">
        <v>153</v>
      </c>
      <c r="I34" s="46" t="s">
        <v>3484</v>
      </c>
      <c r="J34" s="8" t="s">
        <v>474</v>
      </c>
      <c r="K34" s="8" t="s">
        <v>23</v>
      </c>
      <c r="L34" s="8" t="s">
        <v>986</v>
      </c>
      <c r="M34" s="146"/>
      <c r="N34" s="149"/>
      <c r="O34" s="149"/>
      <c r="P34" s="229"/>
    </row>
    <row r="35" spans="1:16" ht="25" customHeight="1" x14ac:dyDescent="0.25">
      <c r="A35" s="146"/>
      <c r="B35" s="146"/>
      <c r="C35" s="8" t="s">
        <v>987</v>
      </c>
      <c r="D35" s="8" t="s">
        <v>26</v>
      </c>
      <c r="E35" s="8" t="s">
        <v>637</v>
      </c>
      <c r="F35" s="8" t="s">
        <v>311</v>
      </c>
      <c r="G35" s="8" t="s">
        <v>29</v>
      </c>
      <c r="H35" s="8" t="s">
        <v>44</v>
      </c>
      <c r="I35" s="46" t="s">
        <v>3475</v>
      </c>
      <c r="J35" s="8" t="s">
        <v>72</v>
      </c>
      <c r="K35" s="8" t="s">
        <v>73</v>
      </c>
      <c r="L35" s="8" t="s">
        <v>23</v>
      </c>
      <c r="M35" s="146"/>
      <c r="N35" s="149"/>
      <c r="O35" s="149"/>
      <c r="P35" s="229"/>
    </row>
    <row r="36" spans="1:16" ht="25" customHeight="1" x14ac:dyDescent="0.25">
      <c r="A36" s="147"/>
      <c r="B36" s="147"/>
      <c r="C36" s="8" t="s">
        <v>988</v>
      </c>
      <c r="D36" s="8" t="s">
        <v>40</v>
      </c>
      <c r="E36" s="8" t="s">
        <v>41</v>
      </c>
      <c r="F36" s="8" t="s">
        <v>989</v>
      </c>
      <c r="G36" s="8" t="s">
        <v>29</v>
      </c>
      <c r="H36" s="8" t="s">
        <v>44</v>
      </c>
      <c r="I36" s="46" t="s">
        <v>3485</v>
      </c>
      <c r="J36" s="8" t="s">
        <v>492</v>
      </c>
      <c r="K36" s="8" t="s">
        <v>23</v>
      </c>
      <c r="L36" s="8" t="s">
        <v>112</v>
      </c>
      <c r="M36" s="147"/>
      <c r="N36" s="150"/>
      <c r="O36" s="150"/>
      <c r="P36" s="229"/>
    </row>
    <row r="37" spans="1:16" ht="36.75" customHeight="1" x14ac:dyDescent="0.25">
      <c r="A37" s="8" t="s">
        <v>990</v>
      </c>
      <c r="B37" s="8" t="s">
        <v>15</v>
      </c>
      <c r="C37" s="8" t="s">
        <v>991</v>
      </c>
      <c r="D37" s="8" t="s">
        <v>17</v>
      </c>
      <c r="E37" s="8" t="s">
        <v>992</v>
      </c>
      <c r="F37" s="8" t="s">
        <v>98</v>
      </c>
      <c r="G37" s="8" t="s">
        <v>993</v>
      </c>
      <c r="H37" s="8" t="s">
        <v>21</v>
      </c>
      <c r="I37" s="46" t="s">
        <v>3486</v>
      </c>
      <c r="J37" s="8" t="s">
        <v>105</v>
      </c>
      <c r="K37" s="8" t="s">
        <v>23</v>
      </c>
      <c r="L37" s="8" t="s">
        <v>106</v>
      </c>
      <c r="M37" s="8">
        <v>30</v>
      </c>
      <c r="N37" s="81">
        <v>30</v>
      </c>
      <c r="O37" s="81">
        <v>0</v>
      </c>
      <c r="P37" s="30"/>
    </row>
    <row r="38" spans="1:16" ht="28.5" customHeight="1" x14ac:dyDescent="0.25">
      <c r="A38" s="145" t="s">
        <v>994</v>
      </c>
      <c r="B38" s="145" t="s">
        <v>15</v>
      </c>
      <c r="C38" s="8" t="s">
        <v>995</v>
      </c>
      <c r="D38" s="8" t="s">
        <v>17</v>
      </c>
      <c r="E38" s="8" t="s">
        <v>996</v>
      </c>
      <c r="F38" s="8" t="s">
        <v>19</v>
      </c>
      <c r="G38" s="8" t="s">
        <v>131</v>
      </c>
      <c r="H38" s="8" t="s">
        <v>21</v>
      </c>
      <c r="I38" s="46" t="s">
        <v>3487</v>
      </c>
      <c r="J38" s="8" t="s">
        <v>91</v>
      </c>
      <c r="K38" s="8" t="s">
        <v>92</v>
      </c>
      <c r="L38" s="8" t="s">
        <v>23</v>
      </c>
      <c r="M38" s="145">
        <v>30</v>
      </c>
      <c r="N38" s="148">
        <v>92.75</v>
      </c>
      <c r="O38" s="148">
        <v>62.75</v>
      </c>
      <c r="P38" s="229"/>
    </row>
    <row r="39" spans="1:16" ht="36" customHeight="1" x14ac:dyDescent="0.25">
      <c r="A39" s="146"/>
      <c r="B39" s="146"/>
      <c r="C39" s="8" t="s">
        <v>997</v>
      </c>
      <c r="D39" s="8" t="s">
        <v>17</v>
      </c>
      <c r="E39" s="8" t="s">
        <v>992</v>
      </c>
      <c r="F39" s="8" t="s">
        <v>103</v>
      </c>
      <c r="G39" s="8" t="s">
        <v>131</v>
      </c>
      <c r="H39" s="8" t="s">
        <v>21</v>
      </c>
      <c r="I39" s="46" t="s">
        <v>3488</v>
      </c>
      <c r="J39" s="8" t="s">
        <v>105</v>
      </c>
      <c r="K39" s="8" t="s">
        <v>23</v>
      </c>
      <c r="L39" s="8" t="s">
        <v>106</v>
      </c>
      <c r="M39" s="146"/>
      <c r="N39" s="149"/>
      <c r="O39" s="149"/>
      <c r="P39" s="229"/>
    </row>
    <row r="40" spans="1:16" ht="27.75" customHeight="1" x14ac:dyDescent="0.25">
      <c r="A40" s="146"/>
      <c r="B40" s="146"/>
      <c r="C40" s="8" t="s">
        <v>998</v>
      </c>
      <c r="D40" s="8" t="s">
        <v>17</v>
      </c>
      <c r="E40" s="8" t="s">
        <v>999</v>
      </c>
      <c r="F40" s="8" t="s">
        <v>214</v>
      </c>
      <c r="G40" s="8" t="s">
        <v>131</v>
      </c>
      <c r="H40" s="8" t="s">
        <v>21</v>
      </c>
      <c r="I40" s="46" t="s">
        <v>3489</v>
      </c>
      <c r="J40" s="8" t="s">
        <v>91</v>
      </c>
      <c r="K40" s="8" t="s">
        <v>92</v>
      </c>
      <c r="L40" s="8" t="s">
        <v>23</v>
      </c>
      <c r="M40" s="146"/>
      <c r="N40" s="149"/>
      <c r="O40" s="149"/>
      <c r="P40" s="229"/>
    </row>
    <row r="41" spans="1:16" ht="39.75" customHeight="1" x14ac:dyDescent="0.25">
      <c r="A41" s="146"/>
      <c r="B41" s="146"/>
      <c r="C41" s="8" t="s">
        <v>1000</v>
      </c>
      <c r="D41" s="8" t="s">
        <v>17</v>
      </c>
      <c r="E41" s="8" t="s">
        <v>1001</v>
      </c>
      <c r="F41" s="8" t="s">
        <v>98</v>
      </c>
      <c r="G41" s="8" t="s">
        <v>131</v>
      </c>
      <c r="H41" s="8" t="s">
        <v>21</v>
      </c>
      <c r="I41" s="46" t="s">
        <v>3490</v>
      </c>
      <c r="J41" s="8" t="s">
        <v>105</v>
      </c>
      <c r="K41" s="8" t="s">
        <v>23</v>
      </c>
      <c r="L41" s="8" t="s">
        <v>106</v>
      </c>
      <c r="M41" s="146"/>
      <c r="N41" s="149"/>
      <c r="O41" s="149"/>
      <c r="P41" s="229"/>
    </row>
    <row r="42" spans="1:16" ht="25" customHeight="1" x14ac:dyDescent="0.25">
      <c r="A42" s="146"/>
      <c r="B42" s="146"/>
      <c r="C42" s="8" t="s">
        <v>1002</v>
      </c>
      <c r="D42" s="8" t="s">
        <v>26</v>
      </c>
      <c r="E42" s="8" t="s">
        <v>1003</v>
      </c>
      <c r="F42" s="8" t="s">
        <v>1004</v>
      </c>
      <c r="G42" s="8" t="s">
        <v>1005</v>
      </c>
      <c r="H42" s="8" t="s">
        <v>84</v>
      </c>
      <c r="I42" s="46" t="s">
        <v>3491</v>
      </c>
      <c r="J42" s="8" t="s">
        <v>474</v>
      </c>
      <c r="K42" s="8" t="s">
        <v>23</v>
      </c>
      <c r="L42" s="8" t="s">
        <v>282</v>
      </c>
      <c r="M42" s="146"/>
      <c r="N42" s="149"/>
      <c r="O42" s="149"/>
      <c r="P42" s="229"/>
    </row>
    <row r="43" spans="1:16" ht="25" customHeight="1" x14ac:dyDescent="0.25">
      <c r="A43" s="147"/>
      <c r="B43" s="147"/>
      <c r="C43" s="8" t="s">
        <v>1006</v>
      </c>
      <c r="D43" s="8" t="s">
        <v>26</v>
      </c>
      <c r="E43" s="8" t="s">
        <v>1007</v>
      </c>
      <c r="F43" s="8" t="s">
        <v>1008</v>
      </c>
      <c r="G43" s="8" t="s">
        <v>29</v>
      </c>
      <c r="H43" s="8" t="s">
        <v>84</v>
      </c>
      <c r="I43" s="46" t="s">
        <v>3480</v>
      </c>
      <c r="J43" s="8" t="s">
        <v>31</v>
      </c>
      <c r="K43" s="8" t="s">
        <v>385</v>
      </c>
      <c r="L43" s="8" t="s">
        <v>23</v>
      </c>
      <c r="M43" s="147"/>
      <c r="N43" s="150"/>
      <c r="O43" s="150"/>
      <c r="P43" s="229"/>
    </row>
    <row r="44" spans="1:16" ht="29.25" customHeight="1" x14ac:dyDescent="0.25">
      <c r="A44" s="145" t="s">
        <v>1040</v>
      </c>
      <c r="B44" s="145" t="s">
        <v>100</v>
      </c>
      <c r="C44" s="8" t="s">
        <v>1041</v>
      </c>
      <c r="D44" s="8" t="s">
        <v>17</v>
      </c>
      <c r="E44" s="8" t="s">
        <v>1042</v>
      </c>
      <c r="F44" s="8" t="s">
        <v>272</v>
      </c>
      <c r="G44" s="8" t="s">
        <v>1043</v>
      </c>
      <c r="H44" s="8" t="s">
        <v>30</v>
      </c>
      <c r="I44" s="46" t="s">
        <v>3472</v>
      </c>
      <c r="J44" s="8" t="s">
        <v>22</v>
      </c>
      <c r="K44" s="8">
        <v>7</v>
      </c>
      <c r="L44" s="8">
        <v>0</v>
      </c>
      <c r="M44" s="145">
        <v>20</v>
      </c>
      <c r="N44" s="148">
        <v>27.75</v>
      </c>
      <c r="O44" s="148">
        <v>7</v>
      </c>
      <c r="P44" s="229"/>
    </row>
    <row r="45" spans="1:16" ht="26.25" customHeight="1" x14ac:dyDescent="0.25">
      <c r="A45" s="146"/>
      <c r="B45" s="146"/>
      <c r="C45" s="8" t="s">
        <v>1044</v>
      </c>
      <c r="D45" s="8" t="s">
        <v>17</v>
      </c>
      <c r="E45" s="8" t="s">
        <v>1045</v>
      </c>
      <c r="F45" s="8" t="s">
        <v>98</v>
      </c>
      <c r="G45" s="8" t="s">
        <v>1046</v>
      </c>
      <c r="H45" s="8" t="s">
        <v>21</v>
      </c>
      <c r="I45" s="46" t="s">
        <v>3478</v>
      </c>
      <c r="J45" s="9" t="s">
        <v>2867</v>
      </c>
      <c r="K45" s="8" t="s">
        <v>92</v>
      </c>
      <c r="L45" s="8" t="s">
        <v>23</v>
      </c>
      <c r="M45" s="146"/>
      <c r="N45" s="149"/>
      <c r="O45" s="149"/>
      <c r="P45" s="229"/>
    </row>
    <row r="46" spans="1:16" ht="27" customHeight="1" x14ac:dyDescent="0.25">
      <c r="A46" s="146"/>
      <c r="B46" s="146"/>
      <c r="C46" s="8" t="s">
        <v>1047</v>
      </c>
      <c r="D46" s="8" t="s">
        <v>17</v>
      </c>
      <c r="E46" s="8" t="s">
        <v>1045</v>
      </c>
      <c r="F46" s="8" t="s">
        <v>98</v>
      </c>
      <c r="G46" s="8" t="s">
        <v>1046</v>
      </c>
      <c r="H46" s="8" t="s">
        <v>21</v>
      </c>
      <c r="I46" s="46" t="s">
        <v>3479</v>
      </c>
      <c r="J46" s="8" t="s">
        <v>91</v>
      </c>
      <c r="K46" s="8" t="s">
        <v>92</v>
      </c>
      <c r="L46" s="8" t="s">
        <v>23</v>
      </c>
      <c r="M46" s="146"/>
      <c r="N46" s="149"/>
      <c r="O46" s="149"/>
      <c r="P46" s="229"/>
    </row>
    <row r="47" spans="1:16" ht="25" customHeight="1" x14ac:dyDescent="0.25">
      <c r="A47" s="147"/>
      <c r="B47" s="147"/>
      <c r="C47" s="8" t="s">
        <v>959</v>
      </c>
      <c r="D47" s="8" t="s">
        <v>26</v>
      </c>
      <c r="E47" s="8" t="s">
        <v>48</v>
      </c>
      <c r="F47" s="8" t="s">
        <v>621</v>
      </c>
      <c r="G47" s="8" t="s">
        <v>961</v>
      </c>
      <c r="H47" s="8" t="s">
        <v>222</v>
      </c>
      <c r="I47" s="46" t="s">
        <v>3476</v>
      </c>
      <c r="J47" s="8" t="s">
        <v>31</v>
      </c>
      <c r="K47" s="8" t="s">
        <v>385</v>
      </c>
      <c r="L47" s="8" t="s">
        <v>23</v>
      </c>
      <c r="M47" s="147"/>
      <c r="N47" s="150"/>
      <c r="O47" s="150"/>
      <c r="P47" s="229"/>
    </row>
    <row r="48" spans="1:16" ht="27" customHeight="1" x14ac:dyDescent="0.25">
      <c r="A48" s="145" t="s">
        <v>1048</v>
      </c>
      <c r="B48" s="145" t="s">
        <v>100</v>
      </c>
      <c r="C48" s="8" t="s">
        <v>1049</v>
      </c>
      <c r="D48" s="8" t="s">
        <v>17</v>
      </c>
      <c r="E48" s="8" t="s">
        <v>1050</v>
      </c>
      <c r="F48" s="8" t="s">
        <v>180</v>
      </c>
      <c r="G48" s="8" t="s">
        <v>1051</v>
      </c>
      <c r="H48" s="8" t="s">
        <v>21</v>
      </c>
      <c r="I48" s="46" t="s">
        <v>3501</v>
      </c>
      <c r="J48" s="8" t="s">
        <v>91</v>
      </c>
      <c r="K48" s="8" t="s">
        <v>92</v>
      </c>
      <c r="L48" s="8" t="s">
        <v>23</v>
      </c>
      <c r="M48" s="145">
        <v>20</v>
      </c>
      <c r="N48" s="148">
        <v>255</v>
      </c>
      <c r="O48" s="148">
        <v>215</v>
      </c>
      <c r="P48" s="229"/>
    </row>
    <row r="49" spans="1:16" ht="28.5" customHeight="1" x14ac:dyDescent="0.25">
      <c r="A49" s="146"/>
      <c r="B49" s="146"/>
      <c r="C49" s="8" t="s">
        <v>1052</v>
      </c>
      <c r="D49" s="8" t="s">
        <v>17</v>
      </c>
      <c r="E49" s="8" t="s">
        <v>1053</v>
      </c>
      <c r="F49" s="8" t="s">
        <v>272</v>
      </c>
      <c r="G49" s="8" t="s">
        <v>1054</v>
      </c>
      <c r="H49" s="8" t="s">
        <v>21</v>
      </c>
      <c r="I49" s="46" t="s">
        <v>3473</v>
      </c>
      <c r="J49" s="8" t="s">
        <v>91</v>
      </c>
      <c r="K49" s="8" t="s">
        <v>92</v>
      </c>
      <c r="L49" s="8" t="s">
        <v>23</v>
      </c>
      <c r="M49" s="146"/>
      <c r="N49" s="149"/>
      <c r="O49" s="149"/>
      <c r="P49" s="229"/>
    </row>
    <row r="50" spans="1:16" ht="27" customHeight="1" x14ac:dyDescent="0.25">
      <c r="A50" s="146"/>
      <c r="B50" s="146"/>
      <c r="C50" s="8" t="s">
        <v>1055</v>
      </c>
      <c r="D50" s="8" t="s">
        <v>17</v>
      </c>
      <c r="E50" s="8" t="s">
        <v>1056</v>
      </c>
      <c r="F50" s="8" t="s">
        <v>109</v>
      </c>
      <c r="G50" s="8" t="s">
        <v>131</v>
      </c>
      <c r="H50" s="8" t="s">
        <v>21</v>
      </c>
      <c r="I50" s="46" t="s">
        <v>3502</v>
      </c>
      <c r="J50" s="8" t="s">
        <v>22</v>
      </c>
      <c r="K50" s="8" t="s">
        <v>23</v>
      </c>
      <c r="L50" s="8" t="s">
        <v>24</v>
      </c>
      <c r="M50" s="146"/>
      <c r="N50" s="149"/>
      <c r="O50" s="149"/>
      <c r="P50" s="229"/>
    </row>
    <row r="51" spans="1:16" ht="25" customHeight="1" x14ac:dyDescent="0.25">
      <c r="A51" s="146"/>
      <c r="B51" s="146"/>
      <c r="C51" s="8" t="s">
        <v>1057</v>
      </c>
      <c r="D51" s="8" t="s">
        <v>17</v>
      </c>
      <c r="E51" s="8" t="s">
        <v>1058</v>
      </c>
      <c r="F51" s="8" t="s">
        <v>187</v>
      </c>
      <c r="G51" s="8" t="s">
        <v>131</v>
      </c>
      <c r="H51" s="8" t="s">
        <v>21</v>
      </c>
      <c r="I51" s="46" t="s">
        <v>3502</v>
      </c>
      <c r="J51" s="8" t="s">
        <v>22</v>
      </c>
      <c r="K51" s="8" t="s">
        <v>23</v>
      </c>
      <c r="L51" s="8" t="s">
        <v>24</v>
      </c>
      <c r="M51" s="146"/>
      <c r="N51" s="149"/>
      <c r="O51" s="149"/>
      <c r="P51" s="229"/>
    </row>
    <row r="52" spans="1:16" ht="36" customHeight="1" x14ac:dyDescent="0.25">
      <c r="A52" s="146"/>
      <c r="B52" s="146"/>
      <c r="C52" s="8" t="s">
        <v>1059</v>
      </c>
      <c r="D52" s="8" t="s">
        <v>17</v>
      </c>
      <c r="E52" s="8" t="s">
        <v>1060</v>
      </c>
      <c r="F52" s="8" t="s">
        <v>103</v>
      </c>
      <c r="G52" s="8" t="s">
        <v>131</v>
      </c>
      <c r="H52" s="8" t="s">
        <v>21</v>
      </c>
      <c r="I52" s="46" t="s">
        <v>3503</v>
      </c>
      <c r="J52" s="8" t="s">
        <v>105</v>
      </c>
      <c r="K52" s="8" t="s">
        <v>23</v>
      </c>
      <c r="L52" s="8" t="s">
        <v>106</v>
      </c>
      <c r="M52" s="146"/>
      <c r="N52" s="149"/>
      <c r="O52" s="149"/>
      <c r="P52" s="229"/>
    </row>
    <row r="53" spans="1:16" ht="25" customHeight="1" x14ac:dyDescent="0.25">
      <c r="A53" s="146"/>
      <c r="B53" s="146"/>
      <c r="C53" s="8" t="s">
        <v>1061</v>
      </c>
      <c r="D53" s="8" t="s">
        <v>17</v>
      </c>
      <c r="E53" s="8" t="s">
        <v>1062</v>
      </c>
      <c r="F53" s="8" t="s">
        <v>166</v>
      </c>
      <c r="G53" s="8" t="s">
        <v>1063</v>
      </c>
      <c r="H53" s="8" t="s">
        <v>21</v>
      </c>
      <c r="I53" s="46" t="s">
        <v>3504</v>
      </c>
      <c r="J53" s="8" t="s">
        <v>91</v>
      </c>
      <c r="K53" s="8" t="s">
        <v>92</v>
      </c>
      <c r="L53" s="8" t="s">
        <v>23</v>
      </c>
      <c r="M53" s="146"/>
      <c r="N53" s="149"/>
      <c r="O53" s="149"/>
      <c r="P53" s="229"/>
    </row>
    <row r="54" spans="1:16" ht="25" customHeight="1" x14ac:dyDescent="0.25">
      <c r="A54" s="146"/>
      <c r="B54" s="146"/>
      <c r="C54" s="8" t="s">
        <v>1064</v>
      </c>
      <c r="D54" s="8" t="s">
        <v>17</v>
      </c>
      <c r="E54" s="8" t="s">
        <v>1065</v>
      </c>
      <c r="F54" s="8" t="s">
        <v>214</v>
      </c>
      <c r="G54" s="8" t="s">
        <v>131</v>
      </c>
      <c r="H54" s="8" t="s">
        <v>21</v>
      </c>
      <c r="I54" s="46" t="s">
        <v>3505</v>
      </c>
      <c r="J54" s="8" t="s">
        <v>22</v>
      </c>
      <c r="K54" s="8" t="s">
        <v>23</v>
      </c>
      <c r="L54" s="8" t="s">
        <v>24</v>
      </c>
      <c r="M54" s="146"/>
      <c r="N54" s="149"/>
      <c r="O54" s="149"/>
      <c r="P54" s="229"/>
    </row>
    <row r="55" spans="1:16" ht="25" customHeight="1" x14ac:dyDescent="0.25">
      <c r="A55" s="146"/>
      <c r="B55" s="146"/>
      <c r="C55" s="8" t="s">
        <v>1066</v>
      </c>
      <c r="D55" s="8" t="s">
        <v>17</v>
      </c>
      <c r="E55" s="8" t="s">
        <v>1067</v>
      </c>
      <c r="F55" s="8" t="s">
        <v>187</v>
      </c>
      <c r="G55" s="8" t="s">
        <v>131</v>
      </c>
      <c r="H55" s="8" t="s">
        <v>21</v>
      </c>
      <c r="I55" s="46" t="s">
        <v>3481</v>
      </c>
      <c r="J55" s="8" t="s">
        <v>22</v>
      </c>
      <c r="K55" s="8" t="s">
        <v>23</v>
      </c>
      <c r="L55" s="8" t="s">
        <v>24</v>
      </c>
      <c r="M55" s="146"/>
      <c r="N55" s="149"/>
      <c r="O55" s="149"/>
      <c r="P55" s="229"/>
    </row>
    <row r="56" spans="1:16" ht="34.5" customHeight="1" x14ac:dyDescent="0.25">
      <c r="A56" s="146"/>
      <c r="B56" s="146"/>
      <c r="C56" s="8" t="s">
        <v>1068</v>
      </c>
      <c r="D56" s="8" t="s">
        <v>17</v>
      </c>
      <c r="E56" s="8" t="s">
        <v>1069</v>
      </c>
      <c r="F56" s="8" t="s">
        <v>109</v>
      </c>
      <c r="G56" s="8" t="s">
        <v>131</v>
      </c>
      <c r="H56" s="8" t="s">
        <v>21</v>
      </c>
      <c r="I56" s="46" t="s">
        <v>3506</v>
      </c>
      <c r="J56" s="8" t="s">
        <v>105</v>
      </c>
      <c r="K56" s="8" t="s">
        <v>23</v>
      </c>
      <c r="L56" s="8" t="s">
        <v>106</v>
      </c>
      <c r="M56" s="146"/>
      <c r="N56" s="149"/>
      <c r="O56" s="149"/>
      <c r="P56" s="229"/>
    </row>
    <row r="57" spans="1:16" ht="26.25" customHeight="1" x14ac:dyDescent="0.25">
      <c r="A57" s="146"/>
      <c r="B57" s="146"/>
      <c r="C57" s="8" t="s">
        <v>1070</v>
      </c>
      <c r="D57" s="8" t="s">
        <v>17</v>
      </c>
      <c r="E57" s="8" t="s">
        <v>1071</v>
      </c>
      <c r="F57" s="8" t="s">
        <v>272</v>
      </c>
      <c r="G57" s="8" t="s">
        <v>1072</v>
      </c>
      <c r="H57" s="8" t="s">
        <v>21</v>
      </c>
      <c r="I57" s="46" t="s">
        <v>3502</v>
      </c>
      <c r="J57" s="8" t="s">
        <v>91</v>
      </c>
      <c r="K57" s="8" t="s">
        <v>92</v>
      </c>
      <c r="L57" s="8" t="s">
        <v>23</v>
      </c>
      <c r="M57" s="146"/>
      <c r="N57" s="149"/>
      <c r="O57" s="149"/>
      <c r="P57" s="229"/>
    </row>
    <row r="58" spans="1:16" ht="40.5" customHeight="1" x14ac:dyDescent="0.25">
      <c r="A58" s="146"/>
      <c r="B58" s="146"/>
      <c r="C58" s="8" t="s">
        <v>1073</v>
      </c>
      <c r="D58" s="8" t="s">
        <v>17</v>
      </c>
      <c r="E58" s="8" t="s">
        <v>1074</v>
      </c>
      <c r="F58" s="8" t="s">
        <v>98</v>
      </c>
      <c r="G58" s="8" t="s">
        <v>1075</v>
      </c>
      <c r="H58" s="8" t="s">
        <v>21</v>
      </c>
      <c r="I58" s="46" t="s">
        <v>3504</v>
      </c>
      <c r="J58" s="8" t="s">
        <v>105</v>
      </c>
      <c r="K58" s="8" t="s">
        <v>23</v>
      </c>
      <c r="L58" s="8" t="s">
        <v>106</v>
      </c>
      <c r="M58" s="146"/>
      <c r="N58" s="149"/>
      <c r="O58" s="149"/>
      <c r="P58" s="229"/>
    </row>
    <row r="59" spans="1:16" ht="38.25" customHeight="1" x14ac:dyDescent="0.25">
      <c r="A59" s="146"/>
      <c r="B59" s="146"/>
      <c r="C59" s="8" t="s">
        <v>1076</v>
      </c>
      <c r="D59" s="8" t="s">
        <v>17</v>
      </c>
      <c r="E59" s="8" t="s">
        <v>1077</v>
      </c>
      <c r="F59" s="8" t="s">
        <v>89</v>
      </c>
      <c r="G59" s="8" t="s">
        <v>1078</v>
      </c>
      <c r="H59" s="8" t="s">
        <v>21</v>
      </c>
      <c r="I59" s="46" t="s">
        <v>3507</v>
      </c>
      <c r="J59" s="8" t="s">
        <v>105</v>
      </c>
      <c r="K59" s="8" t="s">
        <v>23</v>
      </c>
      <c r="L59" s="8" t="s">
        <v>233</v>
      </c>
      <c r="M59" s="146"/>
      <c r="N59" s="149"/>
      <c r="O59" s="149"/>
      <c r="P59" s="229"/>
    </row>
    <row r="60" spans="1:16" ht="36.75" customHeight="1" x14ac:dyDescent="0.25">
      <c r="A60" s="147"/>
      <c r="B60" s="147"/>
      <c r="C60" s="8" t="s">
        <v>1079</v>
      </c>
      <c r="D60" s="8" t="s">
        <v>17</v>
      </c>
      <c r="E60" s="8" t="s">
        <v>1080</v>
      </c>
      <c r="F60" s="8" t="s">
        <v>19</v>
      </c>
      <c r="G60" s="8" t="s">
        <v>1081</v>
      </c>
      <c r="H60" s="8" t="s">
        <v>21</v>
      </c>
      <c r="I60" s="46" t="s">
        <v>3504</v>
      </c>
      <c r="J60" s="8" t="s">
        <v>105</v>
      </c>
      <c r="K60" s="8" t="s">
        <v>23</v>
      </c>
      <c r="L60" s="8" t="s">
        <v>106</v>
      </c>
      <c r="M60" s="147"/>
      <c r="N60" s="150"/>
      <c r="O60" s="150"/>
      <c r="P60" s="229"/>
    </row>
    <row r="61" spans="1:16" ht="27.75" customHeight="1" x14ac:dyDescent="0.25">
      <c r="A61" s="145" t="s">
        <v>1092</v>
      </c>
      <c r="B61" s="145" t="s">
        <v>1083</v>
      </c>
      <c r="C61" s="8" t="s">
        <v>1093</v>
      </c>
      <c r="D61" s="8" t="s">
        <v>17</v>
      </c>
      <c r="E61" s="8" t="s">
        <v>1094</v>
      </c>
      <c r="F61" s="8" t="s">
        <v>109</v>
      </c>
      <c r="G61" s="8" t="s">
        <v>1095</v>
      </c>
      <c r="H61" s="8" t="s">
        <v>21</v>
      </c>
      <c r="I61" s="46" t="s">
        <v>3511</v>
      </c>
      <c r="J61" s="8" t="s">
        <v>91</v>
      </c>
      <c r="K61" s="8" t="s">
        <v>92</v>
      </c>
      <c r="L61" s="8" t="s">
        <v>23</v>
      </c>
      <c r="M61" s="145">
        <v>30</v>
      </c>
      <c r="N61" s="148">
        <v>82.5</v>
      </c>
      <c r="O61" s="148">
        <v>52.5</v>
      </c>
      <c r="P61" s="229"/>
    </row>
    <row r="62" spans="1:16" ht="25" customHeight="1" x14ac:dyDescent="0.25">
      <c r="A62" s="146"/>
      <c r="B62" s="146"/>
      <c r="C62" s="8" t="s">
        <v>1096</v>
      </c>
      <c r="D62" s="8" t="s">
        <v>17</v>
      </c>
      <c r="E62" s="8" t="s">
        <v>1097</v>
      </c>
      <c r="F62" s="8" t="s">
        <v>103</v>
      </c>
      <c r="G62" s="8" t="s">
        <v>1098</v>
      </c>
      <c r="H62" s="8" t="s">
        <v>351</v>
      </c>
      <c r="I62" s="46" t="s">
        <v>3511</v>
      </c>
      <c r="J62" s="8" t="s">
        <v>612</v>
      </c>
      <c r="K62" s="8" t="s">
        <v>23</v>
      </c>
      <c r="L62" s="8" t="s">
        <v>1099</v>
      </c>
      <c r="M62" s="146"/>
      <c r="N62" s="149"/>
      <c r="O62" s="149"/>
      <c r="P62" s="229"/>
    </row>
    <row r="63" spans="1:16" ht="25" customHeight="1" x14ac:dyDescent="0.25">
      <c r="A63" s="147"/>
      <c r="B63" s="147"/>
      <c r="C63" s="8" t="s">
        <v>1100</v>
      </c>
      <c r="D63" s="8" t="s">
        <v>1101</v>
      </c>
      <c r="E63" s="8" t="s">
        <v>1102</v>
      </c>
      <c r="F63" s="8" t="s">
        <v>625</v>
      </c>
      <c r="G63" s="8" t="s">
        <v>1103</v>
      </c>
      <c r="H63" s="8" t="s">
        <v>21</v>
      </c>
      <c r="I63" s="46" t="s">
        <v>3512</v>
      </c>
      <c r="J63" s="8" t="s">
        <v>1104</v>
      </c>
      <c r="K63" s="8" t="s">
        <v>23</v>
      </c>
      <c r="L63" s="8" t="s">
        <v>323</v>
      </c>
      <c r="M63" s="147"/>
      <c r="N63" s="150"/>
      <c r="O63" s="150"/>
      <c r="P63" s="229"/>
    </row>
    <row r="64" spans="1:16" ht="40.5" customHeight="1" x14ac:dyDescent="0.25">
      <c r="A64" s="145" t="s">
        <v>1105</v>
      </c>
      <c r="B64" s="145" t="s">
        <v>525</v>
      </c>
      <c r="C64" s="8" t="s">
        <v>1106</v>
      </c>
      <c r="D64" s="8" t="s">
        <v>17</v>
      </c>
      <c r="E64" s="8" t="s">
        <v>557</v>
      </c>
      <c r="F64" s="8" t="s">
        <v>227</v>
      </c>
      <c r="G64" s="8" t="s">
        <v>1107</v>
      </c>
      <c r="H64" s="8" t="s">
        <v>21</v>
      </c>
      <c r="I64" s="46" t="s">
        <v>3511</v>
      </c>
      <c r="J64" s="8" t="s">
        <v>105</v>
      </c>
      <c r="K64" s="8" t="s">
        <v>23</v>
      </c>
      <c r="L64" s="8" t="s">
        <v>106</v>
      </c>
      <c r="M64" s="145">
        <v>40</v>
      </c>
      <c r="N64" s="148">
        <v>72.7</v>
      </c>
      <c r="O64" s="148">
        <v>30</v>
      </c>
      <c r="P64" s="229"/>
    </row>
    <row r="65" spans="1:16" ht="26.25" customHeight="1" x14ac:dyDescent="0.25">
      <c r="A65" s="146"/>
      <c r="B65" s="146"/>
      <c r="C65" s="8" t="s">
        <v>1108</v>
      </c>
      <c r="D65" s="8" t="s">
        <v>17</v>
      </c>
      <c r="E65" s="8" t="s">
        <v>136</v>
      </c>
      <c r="F65" s="8" t="s">
        <v>89</v>
      </c>
      <c r="G65" s="8" t="s">
        <v>131</v>
      </c>
      <c r="H65" s="8" t="s">
        <v>21</v>
      </c>
      <c r="I65" s="46" t="s">
        <v>3511</v>
      </c>
      <c r="J65" s="8" t="s">
        <v>138</v>
      </c>
      <c r="K65" s="8" t="s">
        <v>133</v>
      </c>
      <c r="L65" s="8" t="s">
        <v>23</v>
      </c>
      <c r="M65" s="146"/>
      <c r="N65" s="149"/>
      <c r="O65" s="149"/>
      <c r="P65" s="229"/>
    </row>
    <row r="66" spans="1:16" ht="25" customHeight="1" x14ac:dyDescent="0.25">
      <c r="A66" s="146"/>
      <c r="B66" s="146"/>
      <c r="C66" s="8" t="s">
        <v>569</v>
      </c>
      <c r="D66" s="8" t="s">
        <v>121</v>
      </c>
      <c r="E66" s="8" t="s">
        <v>1109</v>
      </c>
      <c r="F66" s="8" t="s">
        <v>570</v>
      </c>
      <c r="G66" s="8" t="s">
        <v>29</v>
      </c>
      <c r="H66" s="8" t="s">
        <v>264</v>
      </c>
      <c r="I66" s="46" t="s">
        <v>3510</v>
      </c>
      <c r="J66" s="8" t="s">
        <v>124</v>
      </c>
      <c r="K66" s="8" t="s">
        <v>38</v>
      </c>
      <c r="L66" s="8" t="s">
        <v>23</v>
      </c>
      <c r="M66" s="146"/>
      <c r="N66" s="149"/>
      <c r="O66" s="149"/>
      <c r="P66" s="229"/>
    </row>
    <row r="67" spans="1:16" ht="25" customHeight="1" x14ac:dyDescent="0.25">
      <c r="A67" s="146"/>
      <c r="B67" s="146"/>
      <c r="C67" s="8" t="s">
        <v>1110</v>
      </c>
      <c r="D67" s="8" t="s">
        <v>40</v>
      </c>
      <c r="E67" s="8" t="s">
        <v>542</v>
      </c>
      <c r="F67" s="8" t="s">
        <v>1111</v>
      </c>
      <c r="G67" s="8" t="s">
        <v>29</v>
      </c>
      <c r="H67" s="8" t="s">
        <v>153</v>
      </c>
      <c r="I67" s="46" t="s">
        <v>3514</v>
      </c>
      <c r="J67" s="8" t="s">
        <v>399</v>
      </c>
      <c r="K67" s="8" t="s">
        <v>1112</v>
      </c>
      <c r="L67" s="8" t="s">
        <v>23</v>
      </c>
      <c r="M67" s="146"/>
      <c r="N67" s="149"/>
      <c r="O67" s="149"/>
      <c r="P67" s="229"/>
    </row>
    <row r="68" spans="1:16" ht="25" customHeight="1" x14ac:dyDescent="0.25">
      <c r="A68" s="146"/>
      <c r="B68" s="146"/>
      <c r="C68" s="8" t="s">
        <v>1113</v>
      </c>
      <c r="D68" s="8" t="s">
        <v>40</v>
      </c>
      <c r="E68" s="8" t="s">
        <v>542</v>
      </c>
      <c r="F68" s="8" t="s">
        <v>1038</v>
      </c>
      <c r="G68" s="8" t="s">
        <v>29</v>
      </c>
      <c r="H68" s="8" t="s">
        <v>222</v>
      </c>
      <c r="I68" s="46" t="s">
        <v>3514</v>
      </c>
      <c r="J68" s="8" t="s">
        <v>399</v>
      </c>
      <c r="K68" s="8" t="s">
        <v>1114</v>
      </c>
      <c r="L68" s="8" t="s">
        <v>23</v>
      </c>
      <c r="M68" s="146"/>
      <c r="N68" s="149"/>
      <c r="O68" s="149"/>
      <c r="P68" s="229"/>
    </row>
    <row r="69" spans="1:16" ht="25" customHeight="1" x14ac:dyDescent="0.25">
      <c r="A69" s="147"/>
      <c r="B69" s="147"/>
      <c r="C69" s="8" t="s">
        <v>1115</v>
      </c>
      <c r="D69" s="8" t="s">
        <v>40</v>
      </c>
      <c r="E69" s="8" t="s">
        <v>41</v>
      </c>
      <c r="F69" s="8" t="s">
        <v>1116</v>
      </c>
      <c r="G69" s="8" t="s">
        <v>29</v>
      </c>
      <c r="H69" s="8" t="s">
        <v>84</v>
      </c>
      <c r="I69" s="46" t="s">
        <v>3516</v>
      </c>
      <c r="J69" s="8" t="s">
        <v>399</v>
      </c>
      <c r="K69" s="8" t="s">
        <v>591</v>
      </c>
      <c r="L69" s="8" t="s">
        <v>23</v>
      </c>
      <c r="M69" s="147"/>
      <c r="N69" s="150"/>
      <c r="O69" s="150"/>
      <c r="P69" s="229"/>
    </row>
    <row r="70" spans="1:16" ht="27" customHeight="1" x14ac:dyDescent="0.25">
      <c r="A70" s="145" t="s">
        <v>1117</v>
      </c>
      <c r="B70" s="145" t="s">
        <v>15</v>
      </c>
      <c r="C70" s="8" t="s">
        <v>1118</v>
      </c>
      <c r="D70" s="8" t="s">
        <v>17</v>
      </c>
      <c r="E70" s="8" t="s">
        <v>1119</v>
      </c>
      <c r="F70" s="8" t="s">
        <v>142</v>
      </c>
      <c r="G70" s="8" t="s">
        <v>131</v>
      </c>
      <c r="H70" s="8" t="s">
        <v>21</v>
      </c>
      <c r="I70" s="46" t="s">
        <v>3517</v>
      </c>
      <c r="J70" s="8" t="s">
        <v>1120</v>
      </c>
      <c r="K70" s="8" t="s">
        <v>23</v>
      </c>
      <c r="L70" s="8" t="s">
        <v>1121</v>
      </c>
      <c r="M70" s="145">
        <v>30</v>
      </c>
      <c r="N70" s="148">
        <v>183</v>
      </c>
      <c r="O70" s="148">
        <v>145</v>
      </c>
      <c r="P70" s="229"/>
    </row>
    <row r="71" spans="1:16" ht="25" customHeight="1" x14ac:dyDescent="0.25">
      <c r="A71" s="146"/>
      <c r="B71" s="146"/>
      <c r="C71" s="8" t="s">
        <v>1122</v>
      </c>
      <c r="D71" s="8" t="s">
        <v>17</v>
      </c>
      <c r="E71" s="8" t="s">
        <v>1123</v>
      </c>
      <c r="F71" s="8" t="s">
        <v>180</v>
      </c>
      <c r="G71" s="8" t="s">
        <v>131</v>
      </c>
      <c r="H71" s="8" t="s">
        <v>21</v>
      </c>
      <c r="I71" s="46" t="s">
        <v>3478</v>
      </c>
      <c r="J71" s="8" t="s">
        <v>232</v>
      </c>
      <c r="K71" s="8" t="s">
        <v>23</v>
      </c>
      <c r="L71" s="8" t="s">
        <v>233</v>
      </c>
      <c r="M71" s="146"/>
      <c r="N71" s="149"/>
      <c r="O71" s="149"/>
      <c r="P71" s="229"/>
    </row>
    <row r="72" spans="1:16" ht="25" customHeight="1" x14ac:dyDescent="0.25">
      <c r="A72" s="146"/>
      <c r="B72" s="146"/>
      <c r="C72" s="8" t="s">
        <v>1124</v>
      </c>
      <c r="D72" s="8" t="s">
        <v>17</v>
      </c>
      <c r="E72" s="8" t="s">
        <v>1123</v>
      </c>
      <c r="F72" s="8" t="s">
        <v>227</v>
      </c>
      <c r="G72" s="8" t="s">
        <v>131</v>
      </c>
      <c r="H72" s="8" t="s">
        <v>21</v>
      </c>
      <c r="I72" s="46" t="s">
        <v>3518</v>
      </c>
      <c r="J72" s="8" t="s">
        <v>232</v>
      </c>
      <c r="K72" s="8" t="s">
        <v>23</v>
      </c>
      <c r="L72" s="8" t="s">
        <v>233</v>
      </c>
      <c r="M72" s="146"/>
      <c r="N72" s="149"/>
      <c r="O72" s="149"/>
      <c r="P72" s="229"/>
    </row>
    <row r="73" spans="1:16" ht="25" customHeight="1" x14ac:dyDescent="0.25">
      <c r="A73" s="146"/>
      <c r="B73" s="146"/>
      <c r="C73" s="8" t="s">
        <v>1125</v>
      </c>
      <c r="D73" s="8" t="s">
        <v>17</v>
      </c>
      <c r="E73" s="8" t="s">
        <v>1123</v>
      </c>
      <c r="F73" s="8" t="s">
        <v>109</v>
      </c>
      <c r="G73" s="8" t="s">
        <v>131</v>
      </c>
      <c r="H73" s="8" t="s">
        <v>21</v>
      </c>
      <c r="I73" s="46" t="s">
        <v>3518</v>
      </c>
      <c r="J73" s="8" t="s">
        <v>232</v>
      </c>
      <c r="K73" s="8" t="s">
        <v>23</v>
      </c>
      <c r="L73" s="8" t="s">
        <v>233</v>
      </c>
      <c r="M73" s="146"/>
      <c r="N73" s="149"/>
      <c r="O73" s="149"/>
      <c r="P73" s="229"/>
    </row>
    <row r="74" spans="1:16" ht="25" customHeight="1" x14ac:dyDescent="0.25">
      <c r="A74" s="146"/>
      <c r="B74" s="146"/>
      <c r="C74" s="8" t="s">
        <v>1126</v>
      </c>
      <c r="D74" s="8" t="s">
        <v>17</v>
      </c>
      <c r="E74" s="8" t="s">
        <v>136</v>
      </c>
      <c r="F74" s="8" t="s">
        <v>109</v>
      </c>
      <c r="G74" s="8" t="s">
        <v>131</v>
      </c>
      <c r="H74" s="8" t="s">
        <v>21</v>
      </c>
      <c r="I74" s="46" t="s">
        <v>3519</v>
      </c>
      <c r="J74" s="8" t="s">
        <v>138</v>
      </c>
      <c r="K74" s="8" t="s">
        <v>133</v>
      </c>
      <c r="L74" s="8" t="s">
        <v>23</v>
      </c>
      <c r="M74" s="146"/>
      <c r="N74" s="149"/>
      <c r="O74" s="149"/>
      <c r="P74" s="229"/>
    </row>
    <row r="75" spans="1:16" ht="25" customHeight="1" x14ac:dyDescent="0.25">
      <c r="A75" s="146"/>
      <c r="B75" s="146"/>
      <c r="C75" s="8" t="s">
        <v>1127</v>
      </c>
      <c r="D75" s="8" t="s">
        <v>26</v>
      </c>
      <c r="E75" s="8" t="s">
        <v>1128</v>
      </c>
      <c r="F75" s="8" t="s">
        <v>1129</v>
      </c>
      <c r="G75" s="8" t="s">
        <v>29</v>
      </c>
      <c r="H75" s="8" t="s">
        <v>21</v>
      </c>
      <c r="I75" s="46" t="s">
        <v>3475</v>
      </c>
      <c r="J75" s="8" t="s">
        <v>72</v>
      </c>
      <c r="K75" s="8" t="s">
        <v>24</v>
      </c>
      <c r="L75" s="8" t="s">
        <v>23</v>
      </c>
      <c r="M75" s="146"/>
      <c r="N75" s="149"/>
      <c r="O75" s="149"/>
      <c r="P75" s="229"/>
    </row>
    <row r="76" spans="1:16" ht="25" customHeight="1" x14ac:dyDescent="0.25">
      <c r="A76" s="146"/>
      <c r="B76" s="146"/>
      <c r="C76" s="8" t="s">
        <v>1130</v>
      </c>
      <c r="D76" s="8" t="s">
        <v>26</v>
      </c>
      <c r="E76" s="8" t="s">
        <v>1131</v>
      </c>
      <c r="F76" s="8" t="s">
        <v>1132</v>
      </c>
      <c r="G76" s="8" t="s">
        <v>29</v>
      </c>
      <c r="H76" s="8" t="s">
        <v>566</v>
      </c>
      <c r="I76" s="46" t="s">
        <v>3497</v>
      </c>
      <c r="J76" s="8" t="s">
        <v>72</v>
      </c>
      <c r="K76" s="8" t="s">
        <v>45</v>
      </c>
      <c r="L76" s="8" t="s">
        <v>23</v>
      </c>
      <c r="M76" s="146"/>
      <c r="N76" s="149"/>
      <c r="O76" s="149"/>
      <c r="P76" s="229"/>
    </row>
    <row r="77" spans="1:16" ht="25" customHeight="1" x14ac:dyDescent="0.25">
      <c r="A77" s="147"/>
      <c r="B77" s="147"/>
      <c r="C77" s="8" t="s">
        <v>1118</v>
      </c>
      <c r="D77" s="8" t="s">
        <v>47</v>
      </c>
      <c r="E77" s="8" t="s">
        <v>48</v>
      </c>
      <c r="F77" s="8" t="s">
        <v>1132</v>
      </c>
      <c r="G77" s="8" t="s">
        <v>29</v>
      </c>
      <c r="H77" s="8" t="s">
        <v>21</v>
      </c>
      <c r="I77" s="8" t="s">
        <v>29</v>
      </c>
      <c r="J77" s="8" t="s">
        <v>417</v>
      </c>
      <c r="K77" s="8" t="s">
        <v>92</v>
      </c>
      <c r="L77" s="8" t="s">
        <v>23</v>
      </c>
      <c r="M77" s="147"/>
      <c r="N77" s="150"/>
      <c r="O77" s="150"/>
      <c r="P77" s="229"/>
    </row>
    <row r="78" spans="1:16" ht="24" customHeight="1" x14ac:dyDescent="0.25">
      <c r="A78" s="145" t="s">
        <v>1133</v>
      </c>
      <c r="B78" s="145" t="s">
        <v>15</v>
      </c>
      <c r="C78" s="8" t="s">
        <v>1134</v>
      </c>
      <c r="D78" s="8" t="s">
        <v>17</v>
      </c>
      <c r="E78" s="8" t="s">
        <v>1135</v>
      </c>
      <c r="F78" s="8" t="s">
        <v>19</v>
      </c>
      <c r="G78" s="8" t="s">
        <v>131</v>
      </c>
      <c r="H78" s="8" t="s">
        <v>21</v>
      </c>
      <c r="I78" s="46" t="s">
        <v>3521</v>
      </c>
      <c r="J78" s="8" t="s">
        <v>612</v>
      </c>
      <c r="K78" s="8" t="s">
        <v>23</v>
      </c>
      <c r="L78" s="8" t="s">
        <v>470</v>
      </c>
      <c r="M78" s="145">
        <v>30</v>
      </c>
      <c r="N78" s="148">
        <v>908</v>
      </c>
      <c r="O78" s="148">
        <v>878</v>
      </c>
      <c r="P78" s="229"/>
    </row>
    <row r="79" spans="1:16" ht="33.75" customHeight="1" x14ac:dyDescent="0.25">
      <c r="A79" s="146"/>
      <c r="B79" s="146"/>
      <c r="C79" s="8" t="s">
        <v>1136</v>
      </c>
      <c r="D79" s="8" t="s">
        <v>17</v>
      </c>
      <c r="E79" s="8" t="s">
        <v>1137</v>
      </c>
      <c r="F79" s="8" t="s">
        <v>214</v>
      </c>
      <c r="G79" s="8" t="s">
        <v>131</v>
      </c>
      <c r="H79" s="8" t="s">
        <v>21</v>
      </c>
      <c r="I79" s="46" t="s">
        <v>3522</v>
      </c>
      <c r="J79" s="8" t="s">
        <v>105</v>
      </c>
      <c r="K79" s="8" t="s">
        <v>23</v>
      </c>
      <c r="L79" s="8" t="s">
        <v>106</v>
      </c>
      <c r="M79" s="146"/>
      <c r="N79" s="149"/>
      <c r="O79" s="149"/>
      <c r="P79" s="229"/>
    </row>
    <row r="80" spans="1:16" ht="39" customHeight="1" x14ac:dyDescent="0.25">
      <c r="A80" s="146"/>
      <c r="B80" s="146"/>
      <c r="C80" s="8" t="s">
        <v>1138</v>
      </c>
      <c r="D80" s="8" t="s">
        <v>17</v>
      </c>
      <c r="E80" s="8" t="s">
        <v>1139</v>
      </c>
      <c r="F80" s="8" t="s">
        <v>187</v>
      </c>
      <c r="G80" s="8" t="s">
        <v>131</v>
      </c>
      <c r="H80" s="8" t="s">
        <v>21</v>
      </c>
      <c r="I80" s="46" t="s">
        <v>3521</v>
      </c>
      <c r="J80" s="8" t="s">
        <v>105</v>
      </c>
      <c r="K80" s="8" t="s">
        <v>23</v>
      </c>
      <c r="L80" s="8" t="s">
        <v>106</v>
      </c>
      <c r="M80" s="146"/>
      <c r="N80" s="149"/>
      <c r="O80" s="149"/>
      <c r="P80" s="229"/>
    </row>
    <row r="81" spans="1:16" ht="27.75" customHeight="1" x14ac:dyDescent="0.25">
      <c r="A81" s="146"/>
      <c r="B81" s="146"/>
      <c r="C81" s="8" t="s">
        <v>1140</v>
      </c>
      <c r="D81" s="8" t="s">
        <v>17</v>
      </c>
      <c r="E81" s="8" t="s">
        <v>1141</v>
      </c>
      <c r="F81" s="8" t="s">
        <v>272</v>
      </c>
      <c r="G81" s="8" t="s">
        <v>131</v>
      </c>
      <c r="H81" s="8" t="s">
        <v>21</v>
      </c>
      <c r="I81" s="46" t="s">
        <v>3523</v>
      </c>
      <c r="J81" s="8" t="s">
        <v>22</v>
      </c>
      <c r="K81" s="8" t="s">
        <v>23</v>
      </c>
      <c r="L81" s="8" t="s">
        <v>24</v>
      </c>
      <c r="M81" s="146"/>
      <c r="N81" s="149"/>
      <c r="O81" s="149"/>
      <c r="P81" s="229"/>
    </row>
    <row r="82" spans="1:16" ht="35.25" customHeight="1" x14ac:dyDescent="0.25">
      <c r="A82" s="146"/>
      <c r="B82" s="146"/>
      <c r="C82" s="8" t="s">
        <v>1142</v>
      </c>
      <c r="D82" s="8" t="s">
        <v>17</v>
      </c>
      <c r="E82" s="8" t="s">
        <v>1143</v>
      </c>
      <c r="F82" s="8" t="s">
        <v>19</v>
      </c>
      <c r="G82" s="8" t="s">
        <v>131</v>
      </c>
      <c r="H82" s="8" t="s">
        <v>21</v>
      </c>
      <c r="I82" s="46" t="s">
        <v>3524</v>
      </c>
      <c r="J82" s="8" t="s">
        <v>105</v>
      </c>
      <c r="K82" s="8" t="s">
        <v>23</v>
      </c>
      <c r="L82" s="8" t="s">
        <v>106</v>
      </c>
      <c r="M82" s="146"/>
      <c r="N82" s="149"/>
      <c r="O82" s="149"/>
      <c r="P82" s="229"/>
    </row>
    <row r="83" spans="1:16" ht="25" customHeight="1" x14ac:dyDescent="0.25">
      <c r="A83" s="146"/>
      <c r="B83" s="146"/>
      <c r="C83" s="8" t="s">
        <v>1144</v>
      </c>
      <c r="D83" s="8" t="s">
        <v>17</v>
      </c>
      <c r="E83" s="8" t="s">
        <v>1145</v>
      </c>
      <c r="F83" s="8" t="s">
        <v>109</v>
      </c>
      <c r="G83" s="8" t="s">
        <v>131</v>
      </c>
      <c r="H83" s="8" t="s">
        <v>21</v>
      </c>
      <c r="I83" s="46" t="s">
        <v>3525</v>
      </c>
      <c r="J83" s="8" t="s">
        <v>1120</v>
      </c>
      <c r="K83" s="8" t="s">
        <v>23</v>
      </c>
      <c r="L83" s="8" t="s">
        <v>1121</v>
      </c>
      <c r="M83" s="146"/>
      <c r="N83" s="149"/>
      <c r="O83" s="149"/>
      <c r="P83" s="229"/>
    </row>
    <row r="84" spans="1:16" ht="25" customHeight="1" x14ac:dyDescent="0.25">
      <c r="A84" s="146"/>
      <c r="B84" s="146"/>
      <c r="C84" s="8" t="s">
        <v>1146</v>
      </c>
      <c r="D84" s="8" t="s">
        <v>17</v>
      </c>
      <c r="E84" s="8" t="s">
        <v>1147</v>
      </c>
      <c r="F84" s="8" t="s">
        <v>89</v>
      </c>
      <c r="G84" s="8" t="s">
        <v>131</v>
      </c>
      <c r="H84" s="8" t="s">
        <v>21</v>
      </c>
      <c r="I84" s="46" t="s">
        <v>3503</v>
      </c>
      <c r="J84" s="8" t="s">
        <v>1120</v>
      </c>
      <c r="K84" s="8" t="s">
        <v>23</v>
      </c>
      <c r="L84" s="8" t="s">
        <v>1121</v>
      </c>
      <c r="M84" s="146"/>
      <c r="N84" s="149"/>
      <c r="O84" s="149"/>
      <c r="P84" s="229"/>
    </row>
    <row r="85" spans="1:16" ht="25" customHeight="1" x14ac:dyDescent="0.25">
      <c r="A85" s="146"/>
      <c r="B85" s="146"/>
      <c r="C85" s="8" t="s">
        <v>1148</v>
      </c>
      <c r="D85" s="8" t="s">
        <v>17</v>
      </c>
      <c r="E85" s="8" t="s">
        <v>1149</v>
      </c>
      <c r="F85" s="8" t="s">
        <v>272</v>
      </c>
      <c r="G85" s="8" t="s">
        <v>131</v>
      </c>
      <c r="H85" s="8" t="s">
        <v>21</v>
      </c>
      <c r="I85" s="46" t="s">
        <v>3524</v>
      </c>
      <c r="J85" s="8" t="s">
        <v>612</v>
      </c>
      <c r="K85" s="8" t="s">
        <v>23</v>
      </c>
      <c r="L85" s="8" t="s">
        <v>470</v>
      </c>
      <c r="M85" s="146"/>
      <c r="N85" s="149"/>
      <c r="O85" s="149"/>
      <c r="P85" s="229"/>
    </row>
    <row r="86" spans="1:16" ht="25" customHeight="1" x14ac:dyDescent="0.25">
      <c r="A86" s="146"/>
      <c r="B86" s="146"/>
      <c r="C86" s="8" t="s">
        <v>1150</v>
      </c>
      <c r="D86" s="8" t="s">
        <v>17</v>
      </c>
      <c r="E86" s="8" t="s">
        <v>1151</v>
      </c>
      <c r="F86" s="8" t="s">
        <v>109</v>
      </c>
      <c r="G86" s="8" t="s">
        <v>131</v>
      </c>
      <c r="H86" s="8" t="s">
        <v>21</v>
      </c>
      <c r="I86" s="46" t="s">
        <v>3526</v>
      </c>
      <c r="J86" s="8" t="s">
        <v>612</v>
      </c>
      <c r="K86" s="8" t="s">
        <v>23</v>
      </c>
      <c r="L86" s="8" t="s">
        <v>470</v>
      </c>
      <c r="M86" s="146"/>
      <c r="N86" s="149"/>
      <c r="O86" s="149"/>
      <c r="P86" s="229"/>
    </row>
    <row r="87" spans="1:16" ht="25" customHeight="1" x14ac:dyDescent="0.25">
      <c r="A87" s="146"/>
      <c r="B87" s="146"/>
      <c r="C87" s="8" t="s">
        <v>3190</v>
      </c>
      <c r="D87" s="8" t="s">
        <v>17</v>
      </c>
      <c r="E87" s="8" t="s">
        <v>3187</v>
      </c>
      <c r="F87" s="8" t="s">
        <v>272</v>
      </c>
      <c r="G87" s="8" t="s">
        <v>131</v>
      </c>
      <c r="H87" s="8" t="s">
        <v>21</v>
      </c>
      <c r="I87" s="46" t="s">
        <v>3528</v>
      </c>
      <c r="J87" s="8" t="s">
        <v>612</v>
      </c>
      <c r="K87" s="8" t="s">
        <v>23</v>
      </c>
      <c r="L87" s="8" t="s">
        <v>470</v>
      </c>
      <c r="M87" s="146"/>
      <c r="N87" s="149"/>
      <c r="O87" s="149"/>
      <c r="P87" s="229"/>
    </row>
    <row r="88" spans="1:16" ht="25" customHeight="1" x14ac:dyDescent="0.25">
      <c r="A88" s="146"/>
      <c r="B88" s="146"/>
      <c r="C88" s="8" t="s">
        <v>3189</v>
      </c>
      <c r="D88" s="8" t="s">
        <v>17</v>
      </c>
      <c r="E88" s="8" t="s">
        <v>3188</v>
      </c>
      <c r="F88" s="8" t="s">
        <v>227</v>
      </c>
      <c r="G88" s="8" t="s">
        <v>131</v>
      </c>
      <c r="H88" s="8" t="s">
        <v>21</v>
      </c>
      <c r="I88" s="46" t="s">
        <v>3524</v>
      </c>
      <c r="J88" s="8" t="s">
        <v>612</v>
      </c>
      <c r="K88" s="8" t="s">
        <v>23</v>
      </c>
      <c r="L88" s="8" t="s">
        <v>470</v>
      </c>
      <c r="M88" s="146"/>
      <c r="N88" s="149"/>
      <c r="O88" s="149"/>
      <c r="P88" s="229"/>
    </row>
    <row r="89" spans="1:16" ht="25" customHeight="1" x14ac:dyDescent="0.25">
      <c r="A89" s="146"/>
      <c r="B89" s="146"/>
      <c r="C89" s="8" t="s">
        <v>1152</v>
      </c>
      <c r="D89" s="8" t="s">
        <v>17</v>
      </c>
      <c r="E89" s="8" t="s">
        <v>1153</v>
      </c>
      <c r="F89" s="8" t="s">
        <v>109</v>
      </c>
      <c r="G89" s="8" t="s">
        <v>131</v>
      </c>
      <c r="H89" s="8" t="s">
        <v>21</v>
      </c>
      <c r="I89" s="46" t="s">
        <v>3529</v>
      </c>
      <c r="J89" s="8" t="s">
        <v>612</v>
      </c>
      <c r="K89" s="8" t="s">
        <v>23</v>
      </c>
      <c r="L89" s="8" t="s">
        <v>470</v>
      </c>
      <c r="M89" s="146"/>
      <c r="N89" s="149"/>
      <c r="O89" s="149"/>
      <c r="P89" s="229"/>
    </row>
    <row r="90" spans="1:16" ht="25" customHeight="1" x14ac:dyDescent="0.25">
      <c r="A90" s="146"/>
      <c r="B90" s="146"/>
      <c r="C90" s="8" t="s">
        <v>1154</v>
      </c>
      <c r="D90" s="8" t="s">
        <v>17</v>
      </c>
      <c r="E90" s="8" t="s">
        <v>1155</v>
      </c>
      <c r="F90" s="8" t="s">
        <v>272</v>
      </c>
      <c r="G90" s="8" t="s">
        <v>131</v>
      </c>
      <c r="H90" s="8" t="s">
        <v>21</v>
      </c>
      <c r="I90" s="46" t="s">
        <v>3530</v>
      </c>
      <c r="J90" s="8" t="s">
        <v>612</v>
      </c>
      <c r="K90" s="8" t="s">
        <v>23</v>
      </c>
      <c r="L90" s="8" t="s">
        <v>470</v>
      </c>
      <c r="M90" s="146"/>
      <c r="N90" s="149"/>
      <c r="O90" s="149"/>
      <c r="P90" s="229"/>
    </row>
    <row r="91" spans="1:16" ht="25" customHeight="1" x14ac:dyDescent="0.25">
      <c r="A91" s="146"/>
      <c r="B91" s="146"/>
      <c r="C91" s="8" t="s">
        <v>1156</v>
      </c>
      <c r="D91" s="8" t="s">
        <v>17</v>
      </c>
      <c r="E91" s="8" t="s">
        <v>3186</v>
      </c>
      <c r="F91" s="8" t="s">
        <v>19</v>
      </c>
      <c r="G91" s="8" t="s">
        <v>131</v>
      </c>
      <c r="H91" s="8" t="s">
        <v>21</v>
      </c>
      <c r="I91" s="46" t="s">
        <v>3531</v>
      </c>
      <c r="J91" s="8" t="s">
        <v>612</v>
      </c>
      <c r="K91" s="8" t="s">
        <v>23</v>
      </c>
      <c r="L91" s="8" t="s">
        <v>470</v>
      </c>
      <c r="M91" s="146"/>
      <c r="N91" s="149"/>
      <c r="O91" s="149"/>
      <c r="P91" s="229"/>
    </row>
    <row r="92" spans="1:16" ht="40.5" customHeight="1" x14ac:dyDescent="0.25">
      <c r="A92" s="146"/>
      <c r="B92" s="146"/>
      <c r="C92" s="8" t="s">
        <v>1157</v>
      </c>
      <c r="D92" s="8" t="s">
        <v>17</v>
      </c>
      <c r="E92" s="8" t="s">
        <v>3185</v>
      </c>
      <c r="F92" s="8" t="s">
        <v>109</v>
      </c>
      <c r="G92" s="8" t="s">
        <v>131</v>
      </c>
      <c r="H92" s="8" t="s">
        <v>21</v>
      </c>
      <c r="I92" s="46" t="s">
        <v>3532</v>
      </c>
      <c r="J92" s="8" t="s">
        <v>105</v>
      </c>
      <c r="K92" s="8" t="s">
        <v>23</v>
      </c>
      <c r="L92" s="8" t="s">
        <v>106</v>
      </c>
      <c r="M92" s="146"/>
      <c r="N92" s="149"/>
      <c r="O92" s="149"/>
      <c r="P92" s="229"/>
    </row>
    <row r="93" spans="1:16" ht="25" customHeight="1" x14ac:dyDescent="0.25">
      <c r="A93" s="146"/>
      <c r="B93" s="146"/>
      <c r="C93" s="8" t="s">
        <v>1158</v>
      </c>
      <c r="D93" s="8" t="s">
        <v>17</v>
      </c>
      <c r="E93" s="8" t="s">
        <v>3184</v>
      </c>
      <c r="F93" s="8" t="s">
        <v>19</v>
      </c>
      <c r="G93" s="8" t="s">
        <v>131</v>
      </c>
      <c r="H93" s="8" t="s">
        <v>21</v>
      </c>
      <c r="I93" s="46" t="s">
        <v>3523</v>
      </c>
      <c r="J93" s="8" t="s">
        <v>612</v>
      </c>
      <c r="K93" s="8" t="s">
        <v>23</v>
      </c>
      <c r="L93" s="8" t="s">
        <v>470</v>
      </c>
      <c r="M93" s="146"/>
      <c r="N93" s="149"/>
      <c r="O93" s="149"/>
      <c r="P93" s="229"/>
    </row>
    <row r="94" spans="1:16" ht="24" x14ac:dyDescent="0.25">
      <c r="A94" s="146"/>
      <c r="B94" s="146"/>
      <c r="C94" s="8" t="s">
        <v>1159</v>
      </c>
      <c r="D94" s="8" t="s">
        <v>26</v>
      </c>
      <c r="E94" s="8" t="s">
        <v>1160</v>
      </c>
      <c r="F94" s="8" t="s">
        <v>1161</v>
      </c>
      <c r="G94" s="8" t="s">
        <v>29</v>
      </c>
      <c r="H94" s="8" t="s">
        <v>534</v>
      </c>
      <c r="I94" s="46" t="s">
        <v>3497</v>
      </c>
      <c r="J94" s="8" t="s">
        <v>474</v>
      </c>
      <c r="K94" s="8" t="s">
        <v>23</v>
      </c>
      <c r="L94" s="8" t="s">
        <v>1162</v>
      </c>
      <c r="M94" s="146"/>
      <c r="N94" s="149"/>
      <c r="O94" s="149"/>
      <c r="P94" s="229"/>
    </row>
    <row r="95" spans="1:16" ht="36" x14ac:dyDescent="0.25">
      <c r="A95" s="146"/>
      <c r="B95" s="146"/>
      <c r="C95" s="8" t="s">
        <v>1163</v>
      </c>
      <c r="D95" s="8" t="s">
        <v>26</v>
      </c>
      <c r="E95" s="8" t="s">
        <v>1164</v>
      </c>
      <c r="F95" s="8" t="s">
        <v>490</v>
      </c>
      <c r="G95" s="8" t="s">
        <v>29</v>
      </c>
      <c r="H95" s="8" t="s">
        <v>50</v>
      </c>
      <c r="I95" s="46" t="s">
        <v>3497</v>
      </c>
      <c r="J95" s="8" t="s">
        <v>474</v>
      </c>
      <c r="K95" s="8" t="s">
        <v>23</v>
      </c>
      <c r="L95" s="8" t="s">
        <v>632</v>
      </c>
      <c r="M95" s="146"/>
      <c r="N95" s="149"/>
      <c r="O95" s="149"/>
      <c r="P95" s="229"/>
    </row>
    <row r="96" spans="1:16" ht="48" x14ac:dyDescent="0.25">
      <c r="A96" s="146"/>
      <c r="B96" s="146"/>
      <c r="C96" s="8" t="s">
        <v>1084</v>
      </c>
      <c r="D96" s="8" t="s">
        <v>26</v>
      </c>
      <c r="E96" s="8" t="s">
        <v>1085</v>
      </c>
      <c r="F96" s="8" t="s">
        <v>1028</v>
      </c>
      <c r="G96" s="8" t="s">
        <v>29</v>
      </c>
      <c r="H96" s="8" t="s">
        <v>84</v>
      </c>
      <c r="I96" s="46" t="s">
        <v>3497</v>
      </c>
      <c r="J96" s="8" t="s">
        <v>474</v>
      </c>
      <c r="K96" s="8" t="s">
        <v>23</v>
      </c>
      <c r="L96" s="8" t="s">
        <v>282</v>
      </c>
      <c r="M96" s="146"/>
      <c r="N96" s="149"/>
      <c r="O96" s="149"/>
      <c r="P96" s="229"/>
    </row>
    <row r="97" spans="1:16" ht="36" x14ac:dyDescent="0.25">
      <c r="A97" s="146"/>
      <c r="B97" s="146"/>
      <c r="C97" s="8" t="s">
        <v>1026</v>
      </c>
      <c r="D97" s="8" t="s">
        <v>26</v>
      </c>
      <c r="E97" s="8" t="s">
        <v>1165</v>
      </c>
      <c r="F97" s="8" t="s">
        <v>1028</v>
      </c>
      <c r="G97" s="8" t="s">
        <v>29</v>
      </c>
      <c r="H97" s="8" t="s">
        <v>534</v>
      </c>
      <c r="I97" s="46" t="s">
        <v>3497</v>
      </c>
      <c r="J97" s="8" t="s">
        <v>474</v>
      </c>
      <c r="K97" s="8" t="s">
        <v>23</v>
      </c>
      <c r="L97" s="8" t="s">
        <v>1162</v>
      </c>
      <c r="M97" s="146"/>
      <c r="N97" s="149"/>
      <c r="O97" s="149"/>
      <c r="P97" s="229"/>
    </row>
    <row r="98" spans="1:16" ht="36" x14ac:dyDescent="0.25">
      <c r="A98" s="147"/>
      <c r="B98" s="147"/>
      <c r="C98" s="8" t="s">
        <v>1166</v>
      </c>
      <c r="D98" s="8" t="s">
        <v>47</v>
      </c>
      <c r="E98" s="8" t="s">
        <v>1167</v>
      </c>
      <c r="F98" s="8" t="s">
        <v>476</v>
      </c>
      <c r="G98" s="8" t="s">
        <v>29</v>
      </c>
      <c r="H98" s="8" t="s">
        <v>21</v>
      </c>
      <c r="I98" s="8" t="s">
        <v>29</v>
      </c>
      <c r="J98" s="8" t="s">
        <v>1168</v>
      </c>
      <c r="K98" s="8" t="s">
        <v>73</v>
      </c>
      <c r="L98" s="8" t="s">
        <v>23</v>
      </c>
      <c r="M98" s="147"/>
      <c r="N98" s="150"/>
      <c r="O98" s="150"/>
      <c r="P98" s="229"/>
    </row>
    <row r="99" spans="1:16" ht="25" customHeight="1" x14ac:dyDescent="0.25">
      <c r="A99" s="145" t="s">
        <v>1169</v>
      </c>
      <c r="B99" s="145" t="s">
        <v>15</v>
      </c>
      <c r="C99" s="8" t="s">
        <v>1170</v>
      </c>
      <c r="D99" s="8" t="s">
        <v>26</v>
      </c>
      <c r="E99" s="8" t="s">
        <v>604</v>
      </c>
      <c r="F99" s="8" t="s">
        <v>1171</v>
      </c>
      <c r="G99" s="8" t="s">
        <v>29</v>
      </c>
      <c r="H99" s="8" t="s">
        <v>44</v>
      </c>
      <c r="I99" s="46" t="s">
        <v>3475</v>
      </c>
      <c r="J99" s="8" t="s">
        <v>72</v>
      </c>
      <c r="K99" s="8" t="s">
        <v>73</v>
      </c>
      <c r="L99" s="8" t="s">
        <v>23</v>
      </c>
      <c r="M99" s="145">
        <v>30</v>
      </c>
      <c r="N99" s="148">
        <v>37</v>
      </c>
      <c r="O99" s="148">
        <v>0</v>
      </c>
      <c r="P99" s="229"/>
    </row>
    <row r="100" spans="1:16" ht="25" customHeight="1" x14ac:dyDescent="0.25">
      <c r="A100" s="146"/>
      <c r="B100" s="146"/>
      <c r="C100" s="8" t="s">
        <v>1172</v>
      </c>
      <c r="D100" s="8" t="s">
        <v>121</v>
      </c>
      <c r="E100" s="8" t="s">
        <v>1173</v>
      </c>
      <c r="F100" s="8" t="s">
        <v>1174</v>
      </c>
      <c r="G100" s="8" t="s">
        <v>29</v>
      </c>
      <c r="H100" s="8" t="s">
        <v>111</v>
      </c>
      <c r="I100" s="46" t="s">
        <v>3534</v>
      </c>
      <c r="J100" s="8" t="s">
        <v>124</v>
      </c>
      <c r="K100" s="8" t="s">
        <v>342</v>
      </c>
      <c r="L100" s="8" t="s">
        <v>23</v>
      </c>
      <c r="M100" s="146"/>
      <c r="N100" s="149"/>
      <c r="O100" s="149"/>
      <c r="P100" s="229"/>
    </row>
    <row r="101" spans="1:16" ht="25" customHeight="1" x14ac:dyDescent="0.25">
      <c r="A101" s="146"/>
      <c r="B101" s="146"/>
      <c r="C101" s="8" t="s">
        <v>1175</v>
      </c>
      <c r="D101" s="8" t="s">
        <v>121</v>
      </c>
      <c r="E101" s="8" t="s">
        <v>1173</v>
      </c>
      <c r="F101" s="8" t="s">
        <v>345</v>
      </c>
      <c r="G101" s="8" t="s">
        <v>29</v>
      </c>
      <c r="H101" s="8" t="s">
        <v>111</v>
      </c>
      <c r="I101" s="46" t="s">
        <v>3535</v>
      </c>
      <c r="J101" s="8" t="s">
        <v>124</v>
      </c>
      <c r="K101" s="8" t="s">
        <v>342</v>
      </c>
      <c r="L101" s="8" t="s">
        <v>23</v>
      </c>
      <c r="M101" s="146"/>
      <c r="N101" s="149"/>
      <c r="O101" s="149"/>
      <c r="P101" s="229"/>
    </row>
    <row r="102" spans="1:16" ht="25" customHeight="1" x14ac:dyDescent="0.25">
      <c r="A102" s="146"/>
      <c r="B102" s="146"/>
      <c r="C102" s="8" t="s">
        <v>1176</v>
      </c>
      <c r="D102" s="8" t="s">
        <v>121</v>
      </c>
      <c r="E102" s="8" t="s">
        <v>1177</v>
      </c>
      <c r="F102" s="8" t="s">
        <v>528</v>
      </c>
      <c r="G102" s="8" t="s">
        <v>29</v>
      </c>
      <c r="H102" s="8" t="s">
        <v>30</v>
      </c>
      <c r="I102" s="46" t="s">
        <v>3536</v>
      </c>
      <c r="J102" s="8" t="s">
        <v>124</v>
      </c>
      <c r="K102" s="8" t="s">
        <v>38</v>
      </c>
      <c r="L102" s="8" t="s">
        <v>23</v>
      </c>
      <c r="M102" s="146"/>
      <c r="N102" s="149"/>
      <c r="O102" s="149"/>
      <c r="P102" s="229"/>
    </row>
    <row r="103" spans="1:16" ht="25" customHeight="1" x14ac:dyDescent="0.25">
      <c r="A103" s="147"/>
      <c r="B103" s="147"/>
      <c r="C103" s="8" t="s">
        <v>1178</v>
      </c>
      <c r="D103" s="8" t="s">
        <v>121</v>
      </c>
      <c r="E103" s="8" t="s">
        <v>1179</v>
      </c>
      <c r="F103" s="8" t="s">
        <v>1023</v>
      </c>
      <c r="G103" s="8" t="s">
        <v>29</v>
      </c>
      <c r="H103" s="8" t="s">
        <v>481</v>
      </c>
      <c r="I103" s="46" t="s">
        <v>3537</v>
      </c>
      <c r="J103" s="8" t="s">
        <v>124</v>
      </c>
      <c r="K103" s="8" t="s">
        <v>1180</v>
      </c>
      <c r="L103" s="8" t="s">
        <v>23</v>
      </c>
      <c r="M103" s="147"/>
      <c r="N103" s="150"/>
      <c r="O103" s="150"/>
      <c r="P103" s="229"/>
    </row>
    <row r="104" spans="1:16" ht="36" customHeight="1" x14ac:dyDescent="0.25">
      <c r="A104" s="145" t="s">
        <v>1181</v>
      </c>
      <c r="B104" s="145" t="s">
        <v>525</v>
      </c>
      <c r="C104" s="8" t="s">
        <v>1182</v>
      </c>
      <c r="D104" s="8" t="s">
        <v>17</v>
      </c>
      <c r="E104" s="8" t="s">
        <v>1069</v>
      </c>
      <c r="F104" s="8" t="s">
        <v>103</v>
      </c>
      <c r="G104" s="8" t="s">
        <v>131</v>
      </c>
      <c r="H104" s="8" t="s">
        <v>21</v>
      </c>
      <c r="I104" s="46" t="s">
        <v>3538</v>
      </c>
      <c r="J104" s="8" t="s">
        <v>105</v>
      </c>
      <c r="K104" s="8" t="s">
        <v>23</v>
      </c>
      <c r="L104" s="8" t="s">
        <v>106</v>
      </c>
      <c r="M104" s="145">
        <v>40</v>
      </c>
      <c r="N104" s="148">
        <v>64.8</v>
      </c>
      <c r="O104" s="148">
        <v>24.8</v>
      </c>
      <c r="P104" s="229"/>
    </row>
    <row r="105" spans="1:16" ht="25" customHeight="1" x14ac:dyDescent="0.25">
      <c r="A105" s="146"/>
      <c r="B105" s="146"/>
      <c r="C105" s="8" t="s">
        <v>1183</v>
      </c>
      <c r="D105" s="8" t="s">
        <v>121</v>
      </c>
      <c r="E105" s="8" t="s">
        <v>1184</v>
      </c>
      <c r="F105" s="8" t="s">
        <v>1185</v>
      </c>
      <c r="G105" s="8" t="s">
        <v>29</v>
      </c>
      <c r="H105" s="8" t="s">
        <v>21</v>
      </c>
      <c r="I105" s="46" t="s">
        <v>3539</v>
      </c>
      <c r="J105" s="8" t="s">
        <v>124</v>
      </c>
      <c r="K105" s="8" t="s">
        <v>1186</v>
      </c>
      <c r="L105" s="8" t="s">
        <v>23</v>
      </c>
      <c r="M105" s="146"/>
      <c r="N105" s="149"/>
      <c r="O105" s="149"/>
      <c r="P105" s="229"/>
    </row>
    <row r="106" spans="1:16" ht="25" customHeight="1" x14ac:dyDescent="0.25">
      <c r="A106" s="146"/>
      <c r="B106" s="146"/>
      <c r="C106" s="8" t="s">
        <v>1187</v>
      </c>
      <c r="D106" s="8" t="s">
        <v>121</v>
      </c>
      <c r="E106" s="8" t="s">
        <v>1188</v>
      </c>
      <c r="F106" s="8" t="s">
        <v>1189</v>
      </c>
      <c r="G106" s="8" t="s">
        <v>29</v>
      </c>
      <c r="H106" s="8" t="s">
        <v>21</v>
      </c>
      <c r="I106" s="46" t="s">
        <v>3540</v>
      </c>
      <c r="J106" s="8" t="s">
        <v>124</v>
      </c>
      <c r="K106" s="8" t="s">
        <v>1190</v>
      </c>
      <c r="L106" s="8" t="s">
        <v>23</v>
      </c>
      <c r="M106" s="146"/>
      <c r="N106" s="149"/>
      <c r="O106" s="149"/>
      <c r="P106" s="229"/>
    </row>
    <row r="107" spans="1:16" ht="25" customHeight="1" x14ac:dyDescent="0.25">
      <c r="A107" s="146"/>
      <c r="B107" s="146"/>
      <c r="C107" s="8" t="s">
        <v>1088</v>
      </c>
      <c r="D107" s="8" t="s">
        <v>26</v>
      </c>
      <c r="E107" s="8" t="s">
        <v>1191</v>
      </c>
      <c r="F107" s="8" t="s">
        <v>1171</v>
      </c>
      <c r="G107" s="8" t="s">
        <v>29</v>
      </c>
      <c r="H107" s="8" t="s">
        <v>84</v>
      </c>
      <c r="I107" s="46" t="s">
        <v>3497</v>
      </c>
      <c r="J107" s="8" t="s">
        <v>474</v>
      </c>
      <c r="K107" s="8" t="s">
        <v>23</v>
      </c>
      <c r="L107" s="8" t="s">
        <v>282</v>
      </c>
      <c r="M107" s="146"/>
      <c r="N107" s="149"/>
      <c r="O107" s="149"/>
      <c r="P107" s="229"/>
    </row>
    <row r="108" spans="1:16" ht="25" customHeight="1" x14ac:dyDescent="0.25">
      <c r="A108" s="146"/>
      <c r="B108" s="146"/>
      <c r="C108" s="8" t="s">
        <v>1192</v>
      </c>
      <c r="D108" s="8" t="s">
        <v>121</v>
      </c>
      <c r="E108" s="8" t="s">
        <v>1193</v>
      </c>
      <c r="F108" s="8" t="s">
        <v>1194</v>
      </c>
      <c r="G108" s="8" t="s">
        <v>29</v>
      </c>
      <c r="H108" s="8" t="s">
        <v>30</v>
      </c>
      <c r="I108" s="46" t="s">
        <v>3541</v>
      </c>
      <c r="J108" s="8" t="s">
        <v>124</v>
      </c>
      <c r="K108" s="8" t="s">
        <v>497</v>
      </c>
      <c r="L108" s="8" t="s">
        <v>23</v>
      </c>
      <c r="M108" s="146"/>
      <c r="N108" s="149"/>
      <c r="O108" s="149"/>
      <c r="P108" s="229"/>
    </row>
    <row r="109" spans="1:16" ht="25" customHeight="1" x14ac:dyDescent="0.25">
      <c r="A109" s="147"/>
      <c r="B109" s="147"/>
      <c r="C109" s="8" t="s">
        <v>1195</v>
      </c>
      <c r="D109" s="8" t="s">
        <v>121</v>
      </c>
      <c r="E109" s="8" t="s">
        <v>1196</v>
      </c>
      <c r="F109" s="8" t="s">
        <v>1194</v>
      </c>
      <c r="G109" s="8" t="s">
        <v>29</v>
      </c>
      <c r="H109" s="8" t="s">
        <v>30</v>
      </c>
      <c r="I109" s="46" t="s">
        <v>3542</v>
      </c>
      <c r="J109" s="8" t="s">
        <v>124</v>
      </c>
      <c r="K109" s="8" t="s">
        <v>92</v>
      </c>
      <c r="L109" s="8" t="s">
        <v>23</v>
      </c>
      <c r="M109" s="147"/>
      <c r="N109" s="150"/>
      <c r="O109" s="150"/>
      <c r="P109" s="229"/>
    </row>
    <row r="110" spans="1:16" ht="36" customHeight="1" x14ac:dyDescent="0.25">
      <c r="A110" s="145" t="s">
        <v>1197</v>
      </c>
      <c r="B110" s="145" t="s">
        <v>100</v>
      </c>
      <c r="C110" s="8" t="s">
        <v>1198</v>
      </c>
      <c r="D110" s="8" t="s">
        <v>17</v>
      </c>
      <c r="E110" s="8" t="s">
        <v>992</v>
      </c>
      <c r="F110" s="8" t="s">
        <v>95</v>
      </c>
      <c r="G110" s="8" t="s">
        <v>1199</v>
      </c>
      <c r="H110" s="8" t="s">
        <v>21</v>
      </c>
      <c r="I110" s="46" t="s">
        <v>3543</v>
      </c>
      <c r="J110" s="8" t="s">
        <v>105</v>
      </c>
      <c r="K110" s="8" t="s">
        <v>23</v>
      </c>
      <c r="L110" s="8" t="s">
        <v>106</v>
      </c>
      <c r="M110" s="145">
        <v>20</v>
      </c>
      <c r="N110" s="148">
        <v>103</v>
      </c>
      <c r="O110" s="148">
        <v>83</v>
      </c>
      <c r="P110" s="229"/>
    </row>
    <row r="111" spans="1:16" ht="25" customHeight="1" x14ac:dyDescent="0.25">
      <c r="A111" s="146"/>
      <c r="B111" s="146"/>
      <c r="C111" s="8" t="s">
        <v>1200</v>
      </c>
      <c r="D111" s="8" t="s">
        <v>17</v>
      </c>
      <c r="E111" s="8" t="s">
        <v>136</v>
      </c>
      <c r="F111" s="8" t="s">
        <v>19</v>
      </c>
      <c r="G111" s="8" t="s">
        <v>1201</v>
      </c>
      <c r="H111" s="8" t="s">
        <v>21</v>
      </c>
      <c r="I111" s="46" t="s">
        <v>3544</v>
      </c>
      <c r="J111" s="8" t="s">
        <v>138</v>
      </c>
      <c r="K111" s="8" t="s">
        <v>133</v>
      </c>
      <c r="L111" s="8" t="s">
        <v>23</v>
      </c>
      <c r="M111" s="146"/>
      <c r="N111" s="149"/>
      <c r="O111" s="149"/>
      <c r="P111" s="229"/>
    </row>
    <row r="112" spans="1:16" ht="24" x14ac:dyDescent="0.25">
      <c r="A112" s="146"/>
      <c r="B112" s="146"/>
      <c r="C112" s="8" t="s">
        <v>1202</v>
      </c>
      <c r="D112" s="8" t="s">
        <v>26</v>
      </c>
      <c r="E112" s="8" t="s">
        <v>1003</v>
      </c>
      <c r="F112" s="8" t="s">
        <v>157</v>
      </c>
      <c r="G112" s="8" t="s">
        <v>1005</v>
      </c>
      <c r="H112" s="8" t="s">
        <v>44</v>
      </c>
      <c r="I112" s="46" t="s">
        <v>3497</v>
      </c>
      <c r="J112" s="8" t="s">
        <v>474</v>
      </c>
      <c r="K112" s="8" t="s">
        <v>23</v>
      </c>
      <c r="L112" s="8" t="s">
        <v>1087</v>
      </c>
      <c r="M112" s="146"/>
      <c r="N112" s="149"/>
      <c r="O112" s="149"/>
      <c r="P112" s="229"/>
    </row>
    <row r="113" spans="1:16" ht="36" x14ac:dyDescent="0.25">
      <c r="A113" s="147"/>
      <c r="B113" s="147"/>
      <c r="C113" s="8" t="s">
        <v>987</v>
      </c>
      <c r="D113" s="8" t="s">
        <v>26</v>
      </c>
      <c r="E113" s="8" t="s">
        <v>1203</v>
      </c>
      <c r="F113" s="8" t="s">
        <v>127</v>
      </c>
      <c r="G113" s="8" t="s">
        <v>1204</v>
      </c>
      <c r="H113" s="8" t="s">
        <v>153</v>
      </c>
      <c r="I113" s="46" t="s">
        <v>3497</v>
      </c>
      <c r="J113" s="8" t="s">
        <v>474</v>
      </c>
      <c r="K113" s="8" t="s">
        <v>23</v>
      </c>
      <c r="L113" s="8" t="s">
        <v>986</v>
      </c>
      <c r="M113" s="147"/>
      <c r="N113" s="150"/>
      <c r="O113" s="150"/>
      <c r="P113" s="229"/>
    </row>
    <row r="114" spans="1:16" ht="27.75" customHeight="1" x14ac:dyDescent="0.25">
      <c r="A114" s="145" t="s">
        <v>1205</v>
      </c>
      <c r="B114" s="145" t="s">
        <v>100</v>
      </c>
      <c r="C114" s="8" t="s">
        <v>1206</v>
      </c>
      <c r="D114" s="8" t="s">
        <v>17</v>
      </c>
      <c r="E114" s="8" t="s">
        <v>1207</v>
      </c>
      <c r="F114" s="8" t="s">
        <v>227</v>
      </c>
      <c r="G114" s="8" t="s">
        <v>884</v>
      </c>
      <c r="H114" s="8" t="s">
        <v>21</v>
      </c>
      <c r="I114" s="46" t="s">
        <v>3543</v>
      </c>
      <c r="J114" s="8" t="s">
        <v>91</v>
      </c>
      <c r="K114" s="8" t="s">
        <v>92</v>
      </c>
      <c r="L114" s="8" t="s">
        <v>23</v>
      </c>
      <c r="M114" s="145">
        <v>20</v>
      </c>
      <c r="N114" s="148">
        <v>31</v>
      </c>
      <c r="O114" s="148">
        <v>0</v>
      </c>
      <c r="P114" s="229"/>
    </row>
    <row r="115" spans="1:16" ht="25" customHeight="1" x14ac:dyDescent="0.25">
      <c r="A115" s="146"/>
      <c r="B115" s="146"/>
      <c r="C115" s="8" t="s">
        <v>1208</v>
      </c>
      <c r="D115" s="8" t="s">
        <v>17</v>
      </c>
      <c r="E115" s="8" t="s">
        <v>1209</v>
      </c>
      <c r="F115" s="8" t="s">
        <v>272</v>
      </c>
      <c r="G115" s="8" t="s">
        <v>1210</v>
      </c>
      <c r="H115" s="8" t="s">
        <v>30</v>
      </c>
      <c r="I115" s="46" t="s">
        <v>3546</v>
      </c>
      <c r="J115" s="8" t="s">
        <v>91</v>
      </c>
      <c r="K115" s="8" t="s">
        <v>824</v>
      </c>
      <c r="L115" s="8" t="s">
        <v>23</v>
      </c>
      <c r="M115" s="146"/>
      <c r="N115" s="149"/>
      <c r="O115" s="149"/>
      <c r="P115" s="229"/>
    </row>
    <row r="116" spans="1:16" ht="25" customHeight="1" x14ac:dyDescent="0.25">
      <c r="A116" s="146"/>
      <c r="B116" s="146"/>
      <c r="C116" s="8" t="s">
        <v>107</v>
      </c>
      <c r="D116" s="8" t="s">
        <v>17</v>
      </c>
      <c r="E116" s="8" t="s">
        <v>108</v>
      </c>
      <c r="F116" s="8" t="s">
        <v>109</v>
      </c>
      <c r="G116" s="8" t="s">
        <v>1211</v>
      </c>
      <c r="H116" s="8" t="s">
        <v>30</v>
      </c>
      <c r="I116" s="46" t="s">
        <v>3547</v>
      </c>
      <c r="J116" s="8" t="s">
        <v>91</v>
      </c>
      <c r="K116" s="8" t="s">
        <v>824</v>
      </c>
      <c r="L116" s="8" t="s">
        <v>23</v>
      </c>
      <c r="M116" s="146"/>
      <c r="N116" s="149"/>
      <c r="O116" s="149"/>
      <c r="P116" s="229"/>
    </row>
    <row r="117" spans="1:16" ht="25" customHeight="1" x14ac:dyDescent="0.25">
      <c r="A117" s="146"/>
      <c r="B117" s="146"/>
      <c r="C117" s="8" t="s">
        <v>1212</v>
      </c>
      <c r="D117" s="8" t="s">
        <v>26</v>
      </c>
      <c r="E117" s="8" t="s">
        <v>1213</v>
      </c>
      <c r="F117" s="8" t="s">
        <v>1214</v>
      </c>
      <c r="G117" s="8" t="s">
        <v>29</v>
      </c>
      <c r="H117" s="8" t="s">
        <v>153</v>
      </c>
      <c r="I117" s="46" t="s">
        <v>3475</v>
      </c>
      <c r="J117" s="8" t="s">
        <v>31</v>
      </c>
      <c r="K117" s="8" t="s">
        <v>244</v>
      </c>
      <c r="L117" s="8" t="s">
        <v>23</v>
      </c>
      <c r="M117" s="146"/>
      <c r="N117" s="149"/>
      <c r="O117" s="149"/>
      <c r="P117" s="229"/>
    </row>
    <row r="118" spans="1:16" ht="25" customHeight="1" x14ac:dyDescent="0.25">
      <c r="A118" s="146"/>
      <c r="B118" s="146"/>
      <c r="C118" s="8" t="s">
        <v>959</v>
      </c>
      <c r="D118" s="8" t="s">
        <v>26</v>
      </c>
      <c r="E118" s="8" t="s">
        <v>1215</v>
      </c>
      <c r="F118" s="8" t="s">
        <v>621</v>
      </c>
      <c r="G118" s="8" t="s">
        <v>29</v>
      </c>
      <c r="H118" s="8" t="s">
        <v>67</v>
      </c>
      <c r="I118" s="46" t="s">
        <v>3498</v>
      </c>
      <c r="J118" s="8" t="s">
        <v>31</v>
      </c>
      <c r="K118" s="8" t="s">
        <v>68</v>
      </c>
      <c r="L118" s="8" t="s">
        <v>23</v>
      </c>
      <c r="M118" s="146"/>
      <c r="N118" s="149"/>
      <c r="O118" s="149"/>
      <c r="P118" s="229"/>
    </row>
    <row r="119" spans="1:16" ht="25" customHeight="1" x14ac:dyDescent="0.25">
      <c r="A119" s="146"/>
      <c r="B119" s="146"/>
      <c r="C119" s="8" t="s">
        <v>113</v>
      </c>
      <c r="D119" s="8" t="s">
        <v>26</v>
      </c>
      <c r="E119" s="8" t="s">
        <v>637</v>
      </c>
      <c r="F119" s="8" t="s">
        <v>1216</v>
      </c>
      <c r="G119" s="8" t="s">
        <v>29</v>
      </c>
      <c r="H119" s="8" t="s">
        <v>67</v>
      </c>
      <c r="I119" s="46" t="s">
        <v>3498</v>
      </c>
      <c r="J119" s="8" t="s">
        <v>72</v>
      </c>
      <c r="K119" s="8" t="s">
        <v>133</v>
      </c>
      <c r="L119" s="8" t="s">
        <v>23</v>
      </c>
      <c r="M119" s="146"/>
      <c r="N119" s="149"/>
      <c r="O119" s="149"/>
      <c r="P119" s="229"/>
    </row>
    <row r="120" spans="1:16" ht="25" customHeight="1" x14ac:dyDescent="0.25">
      <c r="A120" s="147"/>
      <c r="B120" s="147"/>
      <c r="C120" s="8" t="s">
        <v>1217</v>
      </c>
      <c r="D120" s="8" t="s">
        <v>26</v>
      </c>
      <c r="E120" s="8" t="s">
        <v>1218</v>
      </c>
      <c r="F120" s="8" t="s">
        <v>1219</v>
      </c>
      <c r="G120" s="8" t="s">
        <v>29</v>
      </c>
      <c r="H120" s="8" t="s">
        <v>67</v>
      </c>
      <c r="I120" s="46" t="s">
        <v>3475</v>
      </c>
      <c r="J120" s="8" t="s">
        <v>623</v>
      </c>
      <c r="K120" s="8" t="s">
        <v>133</v>
      </c>
      <c r="L120" s="8" t="s">
        <v>23</v>
      </c>
      <c r="M120" s="147"/>
      <c r="N120" s="150"/>
      <c r="O120" s="150"/>
      <c r="P120" s="229"/>
    </row>
    <row r="121" spans="1:16" ht="25" customHeight="1" x14ac:dyDescent="0.25">
      <c r="A121" s="145" t="s">
        <v>1220</v>
      </c>
      <c r="B121" s="145" t="s">
        <v>100</v>
      </c>
      <c r="C121" s="8" t="s">
        <v>1221</v>
      </c>
      <c r="D121" s="8" t="s">
        <v>17</v>
      </c>
      <c r="E121" s="8" t="s">
        <v>1222</v>
      </c>
      <c r="F121" s="8" t="s">
        <v>89</v>
      </c>
      <c r="G121" s="8" t="s">
        <v>1223</v>
      </c>
      <c r="H121" s="8" t="s">
        <v>21</v>
      </c>
      <c r="I121" s="46" t="s">
        <v>3473</v>
      </c>
      <c r="J121" s="8" t="s">
        <v>91</v>
      </c>
      <c r="K121" s="8" t="s">
        <v>92</v>
      </c>
      <c r="L121" s="8" t="s">
        <v>23</v>
      </c>
      <c r="M121" s="145">
        <v>20</v>
      </c>
      <c r="N121" s="148">
        <v>86</v>
      </c>
      <c r="O121" s="148">
        <v>66</v>
      </c>
      <c r="P121" s="229"/>
    </row>
    <row r="122" spans="1:16" ht="36" x14ac:dyDescent="0.25">
      <c r="A122" s="146"/>
      <c r="B122" s="146"/>
      <c r="C122" s="8" t="s">
        <v>1224</v>
      </c>
      <c r="D122" s="8" t="s">
        <v>17</v>
      </c>
      <c r="E122" s="8" t="s">
        <v>1225</v>
      </c>
      <c r="F122" s="8" t="s">
        <v>227</v>
      </c>
      <c r="G122" s="8" t="s">
        <v>131</v>
      </c>
      <c r="H122" s="8" t="s">
        <v>21</v>
      </c>
      <c r="I122" s="46" t="s">
        <v>3549</v>
      </c>
      <c r="J122" s="8" t="s">
        <v>105</v>
      </c>
      <c r="K122" s="8" t="s">
        <v>23</v>
      </c>
      <c r="L122" s="8" t="s">
        <v>106</v>
      </c>
      <c r="M122" s="146"/>
      <c r="N122" s="149"/>
      <c r="O122" s="149"/>
      <c r="P122" s="229"/>
    </row>
    <row r="123" spans="1:16" ht="48" x14ac:dyDescent="0.25">
      <c r="A123" s="146"/>
      <c r="B123" s="146"/>
      <c r="C123" s="8" t="s">
        <v>1084</v>
      </c>
      <c r="D123" s="8" t="s">
        <v>26</v>
      </c>
      <c r="E123" s="8" t="s">
        <v>1085</v>
      </c>
      <c r="F123" s="8" t="s">
        <v>546</v>
      </c>
      <c r="G123" s="8" t="s">
        <v>1226</v>
      </c>
      <c r="H123" s="8" t="s">
        <v>153</v>
      </c>
      <c r="I123" s="46" t="s">
        <v>3497</v>
      </c>
      <c r="J123" s="8" t="s">
        <v>474</v>
      </c>
      <c r="K123" s="8" t="s">
        <v>23</v>
      </c>
      <c r="L123" s="8" t="s">
        <v>986</v>
      </c>
      <c r="M123" s="146"/>
      <c r="N123" s="149"/>
      <c r="O123" s="149"/>
      <c r="P123" s="229"/>
    </row>
    <row r="124" spans="1:16" ht="36" x14ac:dyDescent="0.25">
      <c r="A124" s="147"/>
      <c r="B124" s="147"/>
      <c r="C124" s="8" t="s">
        <v>1130</v>
      </c>
      <c r="D124" s="8" t="s">
        <v>26</v>
      </c>
      <c r="E124" s="8" t="s">
        <v>1227</v>
      </c>
      <c r="F124" s="8" t="s">
        <v>1228</v>
      </c>
      <c r="G124" s="8" t="s">
        <v>1229</v>
      </c>
      <c r="H124" s="8" t="s">
        <v>845</v>
      </c>
      <c r="I124" s="46" t="s">
        <v>3497</v>
      </c>
      <c r="J124" s="8" t="s">
        <v>72</v>
      </c>
      <c r="K124" s="8" t="s">
        <v>38</v>
      </c>
      <c r="L124" s="8" t="s">
        <v>23</v>
      </c>
      <c r="M124" s="147"/>
      <c r="N124" s="150"/>
      <c r="O124" s="150"/>
      <c r="P124" s="229"/>
    </row>
    <row r="125" spans="1:16" ht="25" customHeight="1" x14ac:dyDescent="0.25">
      <c r="A125" s="145" t="s">
        <v>1230</v>
      </c>
      <c r="B125" s="145" t="s">
        <v>29</v>
      </c>
      <c r="C125" s="8" t="s">
        <v>1231</v>
      </c>
      <c r="D125" s="8" t="s">
        <v>17</v>
      </c>
      <c r="E125" s="8" t="s">
        <v>1232</v>
      </c>
      <c r="F125" s="8" t="s">
        <v>89</v>
      </c>
      <c r="G125" s="8" t="s">
        <v>1233</v>
      </c>
      <c r="H125" s="8" t="s">
        <v>21</v>
      </c>
      <c r="I125" s="46" t="s">
        <v>3550</v>
      </c>
      <c r="J125" s="8" t="s">
        <v>91</v>
      </c>
      <c r="K125" s="8" t="s">
        <v>92</v>
      </c>
      <c r="L125" s="8" t="s">
        <v>23</v>
      </c>
      <c r="M125" s="145">
        <v>0</v>
      </c>
      <c r="N125" s="148">
        <v>10</v>
      </c>
      <c r="O125" s="148">
        <v>0</v>
      </c>
      <c r="P125" s="229"/>
    </row>
    <row r="126" spans="1:16" ht="36" x14ac:dyDescent="0.25">
      <c r="A126" s="146"/>
      <c r="B126" s="146"/>
      <c r="C126" s="8" t="s">
        <v>1234</v>
      </c>
      <c r="D126" s="8" t="s">
        <v>773</v>
      </c>
      <c r="E126" s="8" t="s">
        <v>1235</v>
      </c>
      <c r="F126" s="8" t="s">
        <v>631</v>
      </c>
      <c r="G126" s="8" t="s">
        <v>29</v>
      </c>
      <c r="H126" s="8" t="s">
        <v>153</v>
      </c>
      <c r="I126" s="46" t="s">
        <v>3551</v>
      </c>
      <c r="J126" s="8" t="s">
        <v>776</v>
      </c>
      <c r="K126" s="8" t="s">
        <v>23</v>
      </c>
      <c r="L126" s="8" t="s">
        <v>23</v>
      </c>
      <c r="M126" s="146"/>
      <c r="N126" s="149"/>
      <c r="O126" s="149"/>
      <c r="P126" s="229"/>
    </row>
    <row r="127" spans="1:16" ht="36" x14ac:dyDescent="0.25">
      <c r="A127" s="147"/>
      <c r="B127" s="147"/>
      <c r="C127" s="8" t="s">
        <v>1236</v>
      </c>
      <c r="D127" s="8" t="s">
        <v>773</v>
      </c>
      <c r="E127" s="8" t="s">
        <v>1235</v>
      </c>
      <c r="F127" s="8" t="s">
        <v>250</v>
      </c>
      <c r="G127" s="8" t="s">
        <v>29</v>
      </c>
      <c r="H127" s="8" t="s">
        <v>153</v>
      </c>
      <c r="I127" s="46" t="s">
        <v>3553</v>
      </c>
      <c r="J127" s="8" t="s">
        <v>776</v>
      </c>
      <c r="K127" s="8" t="s">
        <v>23</v>
      </c>
      <c r="L127" s="8" t="s">
        <v>23</v>
      </c>
      <c r="M127" s="147"/>
      <c r="N127" s="150"/>
      <c r="O127" s="150"/>
      <c r="P127" s="229"/>
    </row>
    <row r="128" spans="1:16" ht="25" customHeight="1" x14ac:dyDescent="0.25">
      <c r="A128" s="145" t="s">
        <v>1237</v>
      </c>
      <c r="B128" s="145" t="s">
        <v>29</v>
      </c>
      <c r="C128" s="8" t="s">
        <v>959</v>
      </c>
      <c r="D128" s="8" t="s">
        <v>26</v>
      </c>
      <c r="E128" s="8" t="s">
        <v>48</v>
      </c>
      <c r="F128" s="8" t="s">
        <v>621</v>
      </c>
      <c r="G128" s="8" t="s">
        <v>961</v>
      </c>
      <c r="H128" s="8" t="s">
        <v>119</v>
      </c>
      <c r="I128" s="46" t="s">
        <v>3476</v>
      </c>
      <c r="J128" s="8" t="s">
        <v>31</v>
      </c>
      <c r="K128" s="8" t="s">
        <v>162</v>
      </c>
      <c r="L128" s="8" t="s">
        <v>23</v>
      </c>
      <c r="M128" s="145">
        <v>0</v>
      </c>
      <c r="N128" s="148">
        <v>1</v>
      </c>
      <c r="O128" s="148">
        <v>0</v>
      </c>
      <c r="P128" s="229"/>
    </row>
    <row r="129" spans="1:16" ht="25" customHeight="1" x14ac:dyDescent="0.25">
      <c r="A129" s="147"/>
      <c r="B129" s="147"/>
      <c r="C129" s="8" t="s">
        <v>1238</v>
      </c>
      <c r="D129" s="8" t="s">
        <v>121</v>
      </c>
      <c r="E129" s="8" t="s">
        <v>383</v>
      </c>
      <c r="F129" s="8" t="s">
        <v>1033</v>
      </c>
      <c r="G129" s="8" t="s">
        <v>29</v>
      </c>
      <c r="H129" s="8" t="s">
        <v>119</v>
      </c>
      <c r="I129" s="46" t="s">
        <v>3476</v>
      </c>
      <c r="J129" s="8" t="s">
        <v>31</v>
      </c>
      <c r="K129" s="8" t="s">
        <v>162</v>
      </c>
      <c r="L129" s="8" t="s">
        <v>23</v>
      </c>
      <c r="M129" s="147"/>
      <c r="N129" s="150"/>
      <c r="O129" s="150"/>
      <c r="P129" s="229"/>
    </row>
    <row r="130" spans="1:16" ht="25" customHeight="1" x14ac:dyDescent="0.25">
      <c r="A130" s="145" t="s">
        <v>1241</v>
      </c>
      <c r="B130" s="145" t="s">
        <v>100</v>
      </c>
      <c r="C130" s="8" t="s">
        <v>1242</v>
      </c>
      <c r="D130" s="8" t="s">
        <v>26</v>
      </c>
      <c r="E130" s="8" t="s">
        <v>620</v>
      </c>
      <c r="F130" s="8" t="s">
        <v>742</v>
      </c>
      <c r="G130" s="8" t="s">
        <v>29</v>
      </c>
      <c r="H130" s="8" t="s">
        <v>44</v>
      </c>
      <c r="I130" s="46" t="s">
        <v>3555</v>
      </c>
      <c r="J130" s="8" t="s">
        <v>72</v>
      </c>
      <c r="K130" s="8" t="s">
        <v>73</v>
      </c>
      <c r="L130" s="8" t="s">
        <v>23</v>
      </c>
      <c r="M130" s="145">
        <v>20</v>
      </c>
      <c r="N130" s="148">
        <v>30</v>
      </c>
      <c r="O130" s="148">
        <v>2</v>
      </c>
      <c r="P130" s="229"/>
    </row>
    <row r="131" spans="1:16" ht="25" customHeight="1" x14ac:dyDescent="0.25">
      <c r="A131" s="146"/>
      <c r="B131" s="146"/>
      <c r="C131" s="8" t="s">
        <v>1243</v>
      </c>
      <c r="D131" s="8" t="s">
        <v>26</v>
      </c>
      <c r="E131" s="8" t="s">
        <v>1244</v>
      </c>
      <c r="F131" s="8" t="s">
        <v>1245</v>
      </c>
      <c r="G131" s="8" t="s">
        <v>1246</v>
      </c>
      <c r="H131" s="8" t="s">
        <v>62</v>
      </c>
      <c r="I131" s="46" t="s">
        <v>3496</v>
      </c>
      <c r="J131" s="8" t="s">
        <v>72</v>
      </c>
      <c r="K131" s="8" t="s">
        <v>92</v>
      </c>
      <c r="L131" s="8" t="s">
        <v>23</v>
      </c>
      <c r="M131" s="146"/>
      <c r="N131" s="149"/>
      <c r="O131" s="149"/>
      <c r="P131" s="229"/>
    </row>
    <row r="132" spans="1:16" ht="25" customHeight="1" x14ac:dyDescent="0.25">
      <c r="A132" s="146"/>
      <c r="B132" s="146"/>
      <c r="C132" s="8" t="s">
        <v>1024</v>
      </c>
      <c r="D132" s="8" t="s">
        <v>26</v>
      </c>
      <c r="E132" s="8" t="s">
        <v>48</v>
      </c>
      <c r="F132" s="8" t="s">
        <v>1025</v>
      </c>
      <c r="G132" s="8" t="s">
        <v>1247</v>
      </c>
      <c r="H132" s="8" t="s">
        <v>111</v>
      </c>
      <c r="I132" s="46" t="s">
        <v>3556</v>
      </c>
      <c r="J132" s="8" t="s">
        <v>31</v>
      </c>
      <c r="K132" s="8" t="s">
        <v>293</v>
      </c>
      <c r="L132" s="8" t="s">
        <v>23</v>
      </c>
      <c r="M132" s="146"/>
      <c r="N132" s="149"/>
      <c r="O132" s="149"/>
      <c r="P132" s="229"/>
    </row>
    <row r="133" spans="1:16" ht="25" customHeight="1" x14ac:dyDescent="0.25">
      <c r="A133" s="146"/>
      <c r="B133" s="146"/>
      <c r="C133" s="8" t="s">
        <v>1006</v>
      </c>
      <c r="D133" s="8" t="s">
        <v>26</v>
      </c>
      <c r="E133" s="8" t="s">
        <v>48</v>
      </c>
      <c r="F133" s="8" t="s">
        <v>742</v>
      </c>
      <c r="G133" s="8" t="s">
        <v>29</v>
      </c>
      <c r="H133" s="8" t="s">
        <v>153</v>
      </c>
      <c r="I133" s="46" t="s">
        <v>3496</v>
      </c>
      <c r="J133" s="8" t="s">
        <v>31</v>
      </c>
      <c r="K133" s="8" t="s">
        <v>244</v>
      </c>
      <c r="L133" s="8" t="s">
        <v>23</v>
      </c>
      <c r="M133" s="146"/>
      <c r="N133" s="149"/>
      <c r="O133" s="149"/>
      <c r="P133" s="229"/>
    </row>
    <row r="134" spans="1:16" ht="25" customHeight="1" x14ac:dyDescent="0.25">
      <c r="A134" s="146"/>
      <c r="B134" s="146"/>
      <c r="C134" s="8" t="s">
        <v>1248</v>
      </c>
      <c r="D134" s="8" t="s">
        <v>26</v>
      </c>
      <c r="E134" s="8" t="s">
        <v>48</v>
      </c>
      <c r="F134" s="8" t="s">
        <v>1249</v>
      </c>
      <c r="G134" s="8" t="s">
        <v>29</v>
      </c>
      <c r="H134" s="8" t="s">
        <v>44</v>
      </c>
      <c r="I134" s="46" t="s">
        <v>3498</v>
      </c>
      <c r="J134" s="8" t="s">
        <v>149</v>
      </c>
      <c r="K134" s="8" t="s">
        <v>45</v>
      </c>
      <c r="L134" s="8" t="s">
        <v>23</v>
      </c>
      <c r="M134" s="146"/>
      <c r="N134" s="149"/>
      <c r="O134" s="149"/>
      <c r="P134" s="229"/>
    </row>
    <row r="135" spans="1:16" ht="25" customHeight="1" x14ac:dyDescent="0.25">
      <c r="A135" s="146"/>
      <c r="B135" s="146"/>
      <c r="C135" s="8" t="s">
        <v>33</v>
      </c>
      <c r="D135" s="8" t="s">
        <v>1101</v>
      </c>
      <c r="E135" s="8" t="s">
        <v>34</v>
      </c>
      <c r="F135" s="8" t="s">
        <v>35</v>
      </c>
      <c r="G135" s="8" t="s">
        <v>29</v>
      </c>
      <c r="H135" s="8" t="s">
        <v>36</v>
      </c>
      <c r="I135" s="46" t="s">
        <v>3475</v>
      </c>
      <c r="J135" s="8" t="s">
        <v>1250</v>
      </c>
      <c r="K135" s="8" t="s">
        <v>23</v>
      </c>
      <c r="L135" s="8" t="s">
        <v>38</v>
      </c>
      <c r="M135" s="146"/>
      <c r="N135" s="149"/>
      <c r="O135" s="149"/>
      <c r="P135" s="229"/>
    </row>
    <row r="136" spans="1:16" ht="25" customHeight="1" x14ac:dyDescent="0.25">
      <c r="A136" s="147"/>
      <c r="B136" s="147"/>
      <c r="C136" s="8" t="s">
        <v>1251</v>
      </c>
      <c r="D136" s="8" t="s">
        <v>47</v>
      </c>
      <c r="E136" s="8" t="s">
        <v>48</v>
      </c>
      <c r="F136" s="8" t="s">
        <v>1033</v>
      </c>
      <c r="G136" s="8" t="s">
        <v>29</v>
      </c>
      <c r="H136" s="8" t="s">
        <v>21</v>
      </c>
      <c r="I136" s="8" t="s">
        <v>29</v>
      </c>
      <c r="J136" s="8" t="s">
        <v>1252</v>
      </c>
      <c r="K136" s="8" t="s">
        <v>45</v>
      </c>
      <c r="L136" s="8" t="s">
        <v>23</v>
      </c>
      <c r="M136" s="147"/>
      <c r="N136" s="150"/>
      <c r="O136" s="150"/>
      <c r="P136" s="229"/>
    </row>
    <row r="137" spans="1:16" s="42" customFormat="1" ht="25" customHeight="1" x14ac:dyDescent="0.25">
      <c r="A137" s="39" t="s">
        <v>1253</v>
      </c>
      <c r="B137" s="39" t="s">
        <v>15</v>
      </c>
      <c r="C137" s="40"/>
      <c r="D137" s="40"/>
      <c r="E137" s="40"/>
      <c r="F137" s="40"/>
      <c r="G137" s="40"/>
      <c r="H137" s="40"/>
      <c r="I137" s="40"/>
      <c r="J137" s="40"/>
      <c r="K137" s="40"/>
      <c r="L137" s="40"/>
      <c r="M137" s="39">
        <v>30</v>
      </c>
      <c r="N137" s="89">
        <v>0</v>
      </c>
      <c r="O137" s="89">
        <v>-30</v>
      </c>
      <c r="P137" s="41" t="s">
        <v>3192</v>
      </c>
    </row>
    <row r="138" spans="1:16" s="42" customFormat="1" ht="25" customHeight="1" x14ac:dyDescent="0.25">
      <c r="A138" s="39" t="s">
        <v>1254</v>
      </c>
      <c r="B138" s="39" t="s">
        <v>100</v>
      </c>
      <c r="C138" s="40"/>
      <c r="D138" s="40"/>
      <c r="E138" s="40"/>
      <c r="F138" s="40"/>
      <c r="G138" s="40"/>
      <c r="H138" s="40"/>
      <c r="I138" s="40"/>
      <c r="J138" s="40"/>
      <c r="K138" s="40"/>
      <c r="L138" s="40"/>
      <c r="M138" s="39">
        <v>20</v>
      </c>
      <c r="N138" s="89">
        <v>0</v>
      </c>
      <c r="O138" s="89">
        <v>-20</v>
      </c>
      <c r="P138" s="41" t="s">
        <v>3192</v>
      </c>
    </row>
    <row r="139" spans="1:16" s="42" customFormat="1" ht="25" customHeight="1" x14ac:dyDescent="0.25">
      <c r="A139" s="39" t="s">
        <v>1255</v>
      </c>
      <c r="B139" s="39" t="s">
        <v>1083</v>
      </c>
      <c r="C139" s="40"/>
      <c r="D139" s="40"/>
      <c r="E139" s="40"/>
      <c r="F139" s="40"/>
      <c r="G139" s="40"/>
      <c r="H139" s="40"/>
      <c r="I139" s="40"/>
      <c r="J139" s="40"/>
      <c r="K139" s="40"/>
      <c r="L139" s="40"/>
      <c r="M139" s="39">
        <v>30</v>
      </c>
      <c r="N139" s="89">
        <v>0</v>
      </c>
      <c r="O139" s="89">
        <v>-30</v>
      </c>
      <c r="P139" s="41" t="s">
        <v>3192</v>
      </c>
    </row>
    <row r="140" spans="1:16" ht="25" customHeight="1" x14ac:dyDescent="0.25">
      <c r="A140" s="232" t="s">
        <v>2868</v>
      </c>
      <c r="B140" s="232" t="s">
        <v>2869</v>
      </c>
      <c r="C140" s="27" t="s">
        <v>1256</v>
      </c>
      <c r="D140" s="27" t="s">
        <v>1257</v>
      </c>
      <c r="E140" s="27" t="s">
        <v>1258</v>
      </c>
      <c r="F140" s="23" t="s">
        <v>1259</v>
      </c>
      <c r="G140" s="24" t="s">
        <v>1260</v>
      </c>
      <c r="H140" s="23" t="s">
        <v>111</v>
      </c>
      <c r="I140" s="23" t="s">
        <v>162</v>
      </c>
      <c r="J140" s="28" t="s">
        <v>1261</v>
      </c>
      <c r="K140" s="25">
        <v>3.25</v>
      </c>
      <c r="L140" s="8">
        <v>0</v>
      </c>
      <c r="M140" s="145">
        <v>0</v>
      </c>
      <c r="N140" s="148">
        <v>9.25</v>
      </c>
      <c r="O140" s="148">
        <v>0</v>
      </c>
      <c r="P140" s="229"/>
    </row>
    <row r="141" spans="1:16" ht="36" x14ac:dyDescent="0.25">
      <c r="A141" s="234"/>
      <c r="B141" s="234"/>
      <c r="C141" s="27" t="s">
        <v>1262</v>
      </c>
      <c r="D141" s="27" t="s">
        <v>1257</v>
      </c>
      <c r="E141" s="27" t="s">
        <v>1263</v>
      </c>
      <c r="F141" s="23" t="s">
        <v>1259</v>
      </c>
      <c r="G141" s="24" t="s">
        <v>1264</v>
      </c>
      <c r="H141" s="23" t="s">
        <v>84</v>
      </c>
      <c r="I141" s="23" t="s">
        <v>38</v>
      </c>
      <c r="J141" s="28" t="s">
        <v>1265</v>
      </c>
      <c r="K141" s="25">
        <v>3</v>
      </c>
      <c r="L141" s="8">
        <v>0</v>
      </c>
      <c r="M141" s="146"/>
      <c r="N141" s="149"/>
      <c r="O141" s="149"/>
      <c r="P141" s="229"/>
    </row>
    <row r="142" spans="1:16" ht="25" customHeight="1" x14ac:dyDescent="0.25">
      <c r="A142" s="233"/>
      <c r="B142" s="233"/>
      <c r="C142" s="27" t="s">
        <v>1266</v>
      </c>
      <c r="D142" s="27" t="s">
        <v>1257</v>
      </c>
      <c r="E142" s="27" t="s">
        <v>1267</v>
      </c>
      <c r="F142" s="23" t="s">
        <v>1268</v>
      </c>
      <c r="G142" s="24" t="s">
        <v>1269</v>
      </c>
      <c r="H142" s="23" t="s">
        <v>84</v>
      </c>
      <c r="I142" s="23" t="s">
        <v>310</v>
      </c>
      <c r="J142" s="28" t="s">
        <v>1265</v>
      </c>
      <c r="K142" s="25">
        <v>3</v>
      </c>
      <c r="L142" s="8">
        <v>0</v>
      </c>
      <c r="M142" s="147"/>
      <c r="N142" s="150"/>
      <c r="O142" s="150"/>
      <c r="P142" s="229"/>
    </row>
    <row r="143" spans="1:16" ht="25" customHeight="1" x14ac:dyDescent="0.25">
      <c r="A143" s="232" t="s">
        <v>1270</v>
      </c>
      <c r="B143" s="232" t="s">
        <v>2870</v>
      </c>
      <c r="C143" s="27" t="s">
        <v>1041</v>
      </c>
      <c r="D143" s="27" t="s">
        <v>17</v>
      </c>
      <c r="E143" s="27" t="s">
        <v>1042</v>
      </c>
      <c r="F143" s="23" t="s">
        <v>1271</v>
      </c>
      <c r="G143" s="27" t="s">
        <v>1272</v>
      </c>
      <c r="H143" s="23" t="s">
        <v>111</v>
      </c>
      <c r="I143" s="23" t="s">
        <v>1273</v>
      </c>
      <c r="J143" s="8" t="s">
        <v>22</v>
      </c>
      <c r="K143" s="25">
        <v>13</v>
      </c>
      <c r="L143" s="8">
        <v>13</v>
      </c>
      <c r="M143" s="145">
        <v>0</v>
      </c>
      <c r="N143" s="148">
        <v>32.5</v>
      </c>
      <c r="O143" s="148">
        <v>32.5</v>
      </c>
      <c r="P143" s="229"/>
    </row>
    <row r="144" spans="1:16" ht="48" x14ac:dyDescent="0.25">
      <c r="A144" s="233"/>
      <c r="B144" s="233"/>
      <c r="C144" s="29" t="s">
        <v>2871</v>
      </c>
      <c r="D144" s="27" t="s">
        <v>17</v>
      </c>
      <c r="E144" s="27" t="s">
        <v>102</v>
      </c>
      <c r="F144" s="23" t="s">
        <v>1274</v>
      </c>
      <c r="G144" s="27" t="s">
        <v>1275</v>
      </c>
      <c r="H144" s="23" t="s">
        <v>111</v>
      </c>
      <c r="I144" s="23" t="s">
        <v>1273</v>
      </c>
      <c r="J144" s="28" t="s">
        <v>1276</v>
      </c>
      <c r="K144" s="25">
        <v>19.5</v>
      </c>
      <c r="L144" s="8">
        <v>19.5</v>
      </c>
      <c r="M144" s="147"/>
      <c r="N144" s="150"/>
      <c r="O144" s="150"/>
      <c r="P144" s="229"/>
    </row>
    <row r="145" spans="1:16" s="42" customFormat="1" ht="25" customHeight="1" x14ac:dyDescent="0.25">
      <c r="A145" s="226" t="s">
        <v>3815</v>
      </c>
      <c r="B145" s="227"/>
      <c r="C145" s="227"/>
      <c r="D145" s="227"/>
      <c r="E145" s="227"/>
      <c r="F145" s="227"/>
      <c r="G145" s="227"/>
      <c r="H145" s="227"/>
      <c r="I145" s="227"/>
      <c r="J145" s="227"/>
      <c r="K145" s="227"/>
      <c r="L145" s="228"/>
      <c r="M145" s="121">
        <f>SUM(M3:M144)</f>
        <v>660</v>
      </c>
      <c r="N145" s="121">
        <f>SUM(N3:N144)</f>
        <v>2661.6500000000005</v>
      </c>
      <c r="O145" s="121">
        <f>SUM(O4:O136,O140:O144)</f>
        <v>1953.2</v>
      </c>
      <c r="P145" s="122"/>
    </row>
  </sheetData>
  <mergeCells count="152">
    <mergeCell ref="N143:N144"/>
    <mergeCell ref="O143:O144"/>
    <mergeCell ref="A143:A144"/>
    <mergeCell ref="B143:B144"/>
    <mergeCell ref="M143:M144"/>
    <mergeCell ref="A140:A142"/>
    <mergeCell ref="B140:B142"/>
    <mergeCell ref="M140:M142"/>
    <mergeCell ref="N140:N142"/>
    <mergeCell ref="O140:O142"/>
    <mergeCell ref="N125:N127"/>
    <mergeCell ref="O125:O127"/>
    <mergeCell ref="A128:A129"/>
    <mergeCell ref="B128:B129"/>
    <mergeCell ref="M128:M129"/>
    <mergeCell ref="A125:A127"/>
    <mergeCell ref="B125:B127"/>
    <mergeCell ref="M125:M127"/>
    <mergeCell ref="N128:N129"/>
    <mergeCell ref="O128:O129"/>
    <mergeCell ref="N104:N109"/>
    <mergeCell ref="O104:O109"/>
    <mergeCell ref="A110:A113"/>
    <mergeCell ref="B110:B113"/>
    <mergeCell ref="M110:M113"/>
    <mergeCell ref="A104:A109"/>
    <mergeCell ref="B104:B109"/>
    <mergeCell ref="M104:M109"/>
    <mergeCell ref="N110:N113"/>
    <mergeCell ref="O110:O113"/>
    <mergeCell ref="A99:A103"/>
    <mergeCell ref="B99:B103"/>
    <mergeCell ref="M99:M103"/>
    <mergeCell ref="N99:N103"/>
    <mergeCell ref="O99:O103"/>
    <mergeCell ref="A78:A98"/>
    <mergeCell ref="B78:B98"/>
    <mergeCell ref="M78:M98"/>
    <mergeCell ref="N78:N98"/>
    <mergeCell ref="O78:O98"/>
    <mergeCell ref="N64:N69"/>
    <mergeCell ref="O64:O69"/>
    <mergeCell ref="A70:A77"/>
    <mergeCell ref="B70:B77"/>
    <mergeCell ref="M70:M77"/>
    <mergeCell ref="A64:A69"/>
    <mergeCell ref="B64:B69"/>
    <mergeCell ref="M64:M69"/>
    <mergeCell ref="N70:N77"/>
    <mergeCell ref="O70:O77"/>
    <mergeCell ref="A61:A63"/>
    <mergeCell ref="B61:B63"/>
    <mergeCell ref="M61:M63"/>
    <mergeCell ref="N61:N63"/>
    <mergeCell ref="O61:O63"/>
    <mergeCell ref="A38:A43"/>
    <mergeCell ref="B38:B43"/>
    <mergeCell ref="M38:M43"/>
    <mergeCell ref="N38:N43"/>
    <mergeCell ref="O38:O43"/>
    <mergeCell ref="M44:M47"/>
    <mergeCell ref="N44:N47"/>
    <mergeCell ref="O44:O47"/>
    <mergeCell ref="A48:A60"/>
    <mergeCell ref="B48:B60"/>
    <mergeCell ref="M48:M60"/>
    <mergeCell ref="N48:N60"/>
    <mergeCell ref="O48:O60"/>
    <mergeCell ref="A44:A47"/>
    <mergeCell ref="B11:B18"/>
    <mergeCell ref="M11:M18"/>
    <mergeCell ref="N11:N18"/>
    <mergeCell ref="O11:O18"/>
    <mergeCell ref="N31:N36"/>
    <mergeCell ref="O31:O36"/>
    <mergeCell ref="A3:A6"/>
    <mergeCell ref="B3:B6"/>
    <mergeCell ref="M3:M6"/>
    <mergeCell ref="N3:N6"/>
    <mergeCell ref="O3:O6"/>
    <mergeCell ref="P104:P109"/>
    <mergeCell ref="P19:P20"/>
    <mergeCell ref="P21:P25"/>
    <mergeCell ref="P26:P28"/>
    <mergeCell ref="P29:P30"/>
    <mergeCell ref="P31:P36"/>
    <mergeCell ref="P38:P43"/>
    <mergeCell ref="P11:P18"/>
    <mergeCell ref="A19:A20"/>
    <mergeCell ref="B19:B20"/>
    <mergeCell ref="A26:A28"/>
    <mergeCell ref="B26:B28"/>
    <mergeCell ref="A31:A36"/>
    <mergeCell ref="B31:B36"/>
    <mergeCell ref="N19:N20"/>
    <mergeCell ref="O19:O20"/>
    <mergeCell ref="N21:N25"/>
    <mergeCell ref="O21:O25"/>
    <mergeCell ref="N26:N28"/>
    <mergeCell ref="O26:O28"/>
    <mergeCell ref="M26:M28"/>
    <mergeCell ref="A29:A30"/>
    <mergeCell ref="B29:B30"/>
    <mergeCell ref="M29:M30"/>
    <mergeCell ref="A1:P1"/>
    <mergeCell ref="P44:P47"/>
    <mergeCell ref="P48:P60"/>
    <mergeCell ref="P3:P6"/>
    <mergeCell ref="P61:P63"/>
    <mergeCell ref="P64:P69"/>
    <mergeCell ref="P70:P77"/>
    <mergeCell ref="P78:P98"/>
    <mergeCell ref="P99:P103"/>
    <mergeCell ref="A7:A9"/>
    <mergeCell ref="B7:B9"/>
    <mergeCell ref="P7:P9"/>
    <mergeCell ref="M19:M20"/>
    <mergeCell ref="A21:A25"/>
    <mergeCell ref="B21:B25"/>
    <mergeCell ref="M21:M25"/>
    <mergeCell ref="B44:B47"/>
    <mergeCell ref="N29:N30"/>
    <mergeCell ref="O29:O30"/>
    <mergeCell ref="M31:M36"/>
    <mergeCell ref="M7:M9"/>
    <mergeCell ref="N7:N9"/>
    <mergeCell ref="O7:O9"/>
    <mergeCell ref="A11:A18"/>
    <mergeCell ref="A145:L145"/>
    <mergeCell ref="P110:P113"/>
    <mergeCell ref="P114:P120"/>
    <mergeCell ref="P121:P124"/>
    <mergeCell ref="P125:P127"/>
    <mergeCell ref="P128:P129"/>
    <mergeCell ref="P130:P136"/>
    <mergeCell ref="P140:P142"/>
    <mergeCell ref="P143:P144"/>
    <mergeCell ref="A121:A124"/>
    <mergeCell ref="B121:B124"/>
    <mergeCell ref="M121:M124"/>
    <mergeCell ref="N121:N124"/>
    <mergeCell ref="O121:O124"/>
    <mergeCell ref="A114:A120"/>
    <mergeCell ref="B114:B120"/>
    <mergeCell ref="M114:M120"/>
    <mergeCell ref="N114:N120"/>
    <mergeCell ref="O114:O120"/>
    <mergeCell ref="A130:A136"/>
    <mergeCell ref="B130:B136"/>
    <mergeCell ref="M130:M136"/>
    <mergeCell ref="N130:N136"/>
    <mergeCell ref="O130:O136"/>
  </mergeCells>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酒店管理系</vt:lpstr>
      <vt:lpstr>旅行社管理系</vt:lpstr>
      <vt:lpstr>旅游规划系</vt:lpstr>
      <vt:lpstr>外语系</vt:lpstr>
      <vt:lpstr>艺术系</vt:lpstr>
      <vt:lpstr>烹饪系</vt:lpstr>
      <vt:lpstr>工商管理系</vt:lpstr>
      <vt:lpstr>千岛湖校区</vt:lpstr>
      <vt:lpstr>社科部</vt:lpstr>
      <vt:lpstr>行政部门</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李镇华</dc:creator>
  <cp:lastModifiedBy>win10</cp:lastModifiedBy>
  <cp:lastPrinted>2017-01-10T01:04:50Z</cp:lastPrinted>
  <dcterms:created xsi:type="dcterms:W3CDTF">2016-12-27T03:19:15Z</dcterms:created>
  <dcterms:modified xsi:type="dcterms:W3CDTF">2020-03-04T02:22:12Z</dcterms:modified>
</cp:coreProperties>
</file>